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80" windowWidth="20730" windowHeight="10050"/>
  </bookViews>
  <sheets>
    <sheet name="USGS" sheetId="3" r:id="rId1"/>
  </sheets>
  <calcPr calcId="145621"/>
</workbook>
</file>

<file path=xl/calcChain.xml><?xml version="1.0" encoding="utf-8"?>
<calcChain xmlns="http://schemas.openxmlformats.org/spreadsheetml/2006/main">
  <c r="BP8" i="3" l="1"/>
  <c r="BO8" i="3"/>
  <c r="BP5" i="3"/>
  <c r="BP6" i="3" s="1"/>
  <c r="BP7" i="3" s="1"/>
  <c r="BO5" i="3"/>
  <c r="BO6" i="3" s="1"/>
  <c r="BO7" i="3" s="1"/>
  <c r="BP4" i="3"/>
  <c r="BO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C5" i="3"/>
  <c r="C6" i="3" s="1"/>
  <c r="C7" i="3" s="1"/>
  <c r="D5" i="3"/>
  <c r="D6" i="3" s="1"/>
  <c r="D7" i="3" s="1"/>
  <c r="E5" i="3"/>
  <c r="E6" i="3" s="1"/>
  <c r="E7" i="3" s="1"/>
  <c r="F5" i="3"/>
  <c r="F6" i="3" s="1"/>
  <c r="F7" i="3" s="1"/>
  <c r="G5" i="3"/>
  <c r="G6" i="3" s="1"/>
  <c r="G7" i="3" s="1"/>
  <c r="H5" i="3"/>
  <c r="H6" i="3" s="1"/>
  <c r="H7" i="3" s="1"/>
  <c r="I5" i="3"/>
  <c r="I6" i="3"/>
  <c r="I7" i="3" s="1"/>
  <c r="J5" i="3"/>
  <c r="J6" i="3" s="1"/>
  <c r="J7" i="3" s="1"/>
  <c r="K5" i="3"/>
  <c r="K6" i="3" s="1"/>
  <c r="K7" i="3" s="1"/>
  <c r="L5" i="3"/>
  <c r="L6" i="3" s="1"/>
  <c r="L7" i="3" s="1"/>
  <c r="M5" i="3"/>
  <c r="M6" i="3" s="1"/>
  <c r="M7" i="3" s="1"/>
  <c r="N5" i="3"/>
  <c r="N6" i="3" s="1"/>
  <c r="N7" i="3" s="1"/>
  <c r="O5" i="3"/>
  <c r="O6" i="3" s="1"/>
  <c r="O7" i="3" s="1"/>
  <c r="P5" i="3"/>
  <c r="P6" i="3" s="1"/>
  <c r="P7" i="3" s="1"/>
  <c r="Q5" i="3"/>
  <c r="Q6" i="3" s="1"/>
  <c r="Q7" i="3" s="1"/>
  <c r="R5" i="3"/>
  <c r="R6" i="3" s="1"/>
  <c r="R7" i="3" s="1"/>
  <c r="S5" i="3"/>
  <c r="T5" i="3"/>
  <c r="T6" i="3"/>
  <c r="T7" i="3" s="1"/>
  <c r="U5" i="3"/>
  <c r="U6" i="3" s="1"/>
  <c r="U7" i="3" s="1"/>
  <c r="V5" i="3"/>
  <c r="V6" i="3" s="1"/>
  <c r="V7" i="3" s="1"/>
  <c r="W5" i="3"/>
  <c r="W6" i="3" s="1"/>
  <c r="W7" i="3" s="1"/>
  <c r="X5" i="3"/>
  <c r="X6" i="3" s="1"/>
  <c r="X7" i="3" s="1"/>
  <c r="Y5" i="3"/>
  <c r="Y6" i="3" s="1"/>
  <c r="Y7" i="3" s="1"/>
  <c r="Z5" i="3"/>
  <c r="Z6" i="3" s="1"/>
  <c r="Z7" i="3" s="1"/>
  <c r="AA5" i="3"/>
  <c r="AA6" i="3" s="1"/>
  <c r="AA7" i="3" s="1"/>
  <c r="AB5" i="3"/>
  <c r="AB6" i="3" s="1"/>
  <c r="AB7" i="3" s="1"/>
  <c r="AC5" i="3"/>
  <c r="AC6" i="3" s="1"/>
  <c r="AC7" i="3" s="1"/>
  <c r="AD5" i="3"/>
  <c r="AD6" i="3" s="1"/>
  <c r="AD7" i="3" s="1"/>
  <c r="AE5" i="3"/>
  <c r="AE6" i="3" s="1"/>
  <c r="AE7" i="3" s="1"/>
  <c r="AF5" i="3"/>
  <c r="AF6" i="3" s="1"/>
  <c r="AF7" i="3" s="1"/>
  <c r="AG5" i="3"/>
  <c r="AG6" i="3" s="1"/>
  <c r="AG7" i="3" s="1"/>
  <c r="AH5" i="3"/>
  <c r="AH6" i="3" s="1"/>
  <c r="AH7" i="3" s="1"/>
  <c r="AI5" i="3"/>
  <c r="AI6" i="3" s="1"/>
  <c r="AI7" i="3" s="1"/>
  <c r="AJ5" i="3"/>
  <c r="AJ6" i="3" s="1"/>
  <c r="AJ7" i="3" s="1"/>
  <c r="AK5" i="3"/>
  <c r="AK6" i="3" s="1"/>
  <c r="AK7" i="3" s="1"/>
  <c r="AL5" i="3"/>
  <c r="AL6" i="3" s="1"/>
  <c r="AL7" i="3" s="1"/>
  <c r="AM5" i="3"/>
  <c r="AM6" i="3" s="1"/>
  <c r="AM7" i="3" s="1"/>
  <c r="AN5" i="3"/>
  <c r="AN6" i="3" s="1"/>
  <c r="AN7" i="3" s="1"/>
  <c r="AO5" i="3"/>
  <c r="AO6" i="3"/>
  <c r="AO7" i="3" s="1"/>
  <c r="AP5" i="3"/>
  <c r="AP6" i="3" s="1"/>
  <c r="AP7" i="3" s="1"/>
  <c r="AQ5" i="3"/>
  <c r="AQ6" i="3" s="1"/>
  <c r="AQ7" i="3" s="1"/>
  <c r="AR5" i="3"/>
  <c r="AR6" i="3" s="1"/>
  <c r="AR7" i="3" s="1"/>
  <c r="AS5" i="3"/>
  <c r="AS6" i="3" s="1"/>
  <c r="AS7" i="3" s="1"/>
  <c r="AT5" i="3"/>
  <c r="AT6" i="3" s="1"/>
  <c r="AT7" i="3" s="1"/>
  <c r="AU5" i="3"/>
  <c r="AU6" i="3" s="1"/>
  <c r="AU7" i="3" s="1"/>
  <c r="AV5" i="3"/>
  <c r="AV6" i="3" s="1"/>
  <c r="AV7" i="3" s="1"/>
  <c r="AW5" i="3"/>
  <c r="AW6" i="3" s="1"/>
  <c r="AW7" i="3" s="1"/>
  <c r="AX5" i="3"/>
  <c r="AX6" i="3" s="1"/>
  <c r="AX7" i="3" s="1"/>
  <c r="AY5" i="3"/>
  <c r="AY6" i="3" s="1"/>
  <c r="AY7" i="3" s="1"/>
  <c r="AZ5" i="3"/>
  <c r="AZ6" i="3" s="1"/>
  <c r="AZ7" i="3" s="1"/>
  <c r="BA5" i="3"/>
  <c r="BA6" i="3" s="1"/>
  <c r="BA7" i="3" s="1"/>
  <c r="BB5" i="3"/>
  <c r="BB6" i="3" s="1"/>
  <c r="BB7" i="3" s="1"/>
  <c r="BC5" i="3"/>
  <c r="BC6" i="3" s="1"/>
  <c r="BC7" i="3" s="1"/>
  <c r="BD5" i="3"/>
  <c r="BD6" i="3" s="1"/>
  <c r="BD7" i="3" s="1"/>
  <c r="BE5" i="3"/>
  <c r="BE6" i="3" s="1"/>
  <c r="BE7" i="3" s="1"/>
  <c r="BF5" i="3"/>
  <c r="BF6" i="3" s="1"/>
  <c r="BF7" i="3" s="1"/>
  <c r="BG5" i="3"/>
  <c r="BG6" i="3" s="1"/>
  <c r="BG7" i="3" s="1"/>
  <c r="BH5" i="3"/>
  <c r="BH6" i="3" s="1"/>
  <c r="BH7" i="3" s="1"/>
  <c r="BI5" i="3"/>
  <c r="BI6" i="3" s="1"/>
  <c r="BI7" i="3" s="1"/>
  <c r="BJ5" i="3"/>
  <c r="BJ6" i="3" s="1"/>
  <c r="BJ7" i="3" s="1"/>
  <c r="BK5" i="3"/>
  <c r="BK6" i="3" s="1"/>
  <c r="BK7" i="3" s="1"/>
  <c r="BL5" i="3"/>
  <c r="BL6" i="3" s="1"/>
  <c r="BL7" i="3" s="1"/>
  <c r="BM5" i="3"/>
  <c r="BM6" i="3" s="1"/>
  <c r="BM7" i="3" s="1"/>
  <c r="BN5" i="3"/>
  <c r="BN6" i="3" s="1"/>
  <c r="BN7" i="3" s="1"/>
  <c r="S6" i="3"/>
  <c r="S7" i="3" s="1"/>
  <c r="C8" i="3"/>
  <c r="C11" i="3" s="1"/>
  <c r="D8" i="3"/>
  <c r="E8" i="3"/>
  <c r="E11" i="3" s="1"/>
  <c r="F8" i="3"/>
  <c r="F11" i="3" s="1"/>
  <c r="G8" i="3"/>
  <c r="H8" i="3"/>
  <c r="I8" i="3"/>
  <c r="J8" i="3"/>
  <c r="K8" i="3"/>
  <c r="K11" i="3" s="1"/>
  <c r="L8" i="3"/>
  <c r="M8" i="3"/>
  <c r="N8" i="3"/>
  <c r="O8" i="3"/>
  <c r="O11" i="3" s="1"/>
  <c r="P8" i="3"/>
  <c r="Q8" i="3"/>
  <c r="R8" i="3"/>
  <c r="S8" i="3"/>
  <c r="S11" i="3" s="1"/>
  <c r="T8" i="3"/>
  <c r="U8" i="3"/>
  <c r="V8" i="3"/>
  <c r="W8" i="3"/>
  <c r="X8" i="3"/>
  <c r="Y8" i="3"/>
  <c r="Y11" i="3" s="1"/>
  <c r="Z8" i="3"/>
  <c r="AA8" i="3"/>
  <c r="AA11" i="3" s="1"/>
  <c r="AB8" i="3"/>
  <c r="AC8" i="3"/>
  <c r="AC11" i="3" s="1"/>
  <c r="AD8" i="3"/>
  <c r="AE8" i="3"/>
  <c r="AF8" i="3"/>
  <c r="AG8" i="3"/>
  <c r="AH8" i="3"/>
  <c r="AI8" i="3"/>
  <c r="AJ8" i="3"/>
  <c r="AK8" i="3"/>
  <c r="AL8" i="3"/>
  <c r="AL11" i="3" s="1"/>
  <c r="AM8" i="3"/>
  <c r="AN8" i="3"/>
  <c r="AO8" i="3"/>
  <c r="AP8" i="3"/>
  <c r="AQ8" i="3"/>
  <c r="AQ11" i="3" s="1"/>
  <c r="AR8" i="3"/>
  <c r="AS8" i="3"/>
  <c r="AS11" i="3" s="1"/>
  <c r="AT8" i="3"/>
  <c r="AU8" i="3"/>
  <c r="AU11" i="3" s="1"/>
  <c r="AV8" i="3"/>
  <c r="AV11" i="3" s="1"/>
  <c r="AW8" i="3"/>
  <c r="AX8" i="3"/>
  <c r="AY8" i="3"/>
  <c r="AY11" i="3" s="1"/>
  <c r="AZ8" i="3"/>
  <c r="BA8" i="3"/>
  <c r="BB8" i="3"/>
  <c r="BC8" i="3"/>
  <c r="BD8" i="3"/>
  <c r="BE8" i="3"/>
  <c r="BF8" i="3"/>
  <c r="BG8" i="3"/>
  <c r="BH8" i="3"/>
  <c r="BI8" i="3"/>
  <c r="BI11" i="3" s="1"/>
  <c r="BJ8" i="3"/>
  <c r="BK8" i="3"/>
  <c r="BL8" i="3"/>
  <c r="BM8" i="3"/>
  <c r="BN8" i="3"/>
  <c r="C9" i="3"/>
  <c r="D9" i="3"/>
  <c r="E9" i="3"/>
  <c r="F9" i="3"/>
  <c r="G9" i="3"/>
  <c r="H9" i="3"/>
  <c r="I9" i="3"/>
  <c r="J9" i="3"/>
  <c r="K9" i="3"/>
  <c r="L9" i="3"/>
  <c r="M9" i="3"/>
  <c r="N9" i="3"/>
  <c r="O9" i="3"/>
  <c r="S9" i="3"/>
  <c r="AA9" i="3"/>
  <c r="AQ9" i="3"/>
  <c r="AY9" i="3"/>
  <c r="C10" i="3"/>
  <c r="C12" i="3" s="1"/>
  <c r="C13" i="3" s="1"/>
  <c r="K10" i="3"/>
  <c r="K12" i="3" s="1"/>
  <c r="S10" i="3"/>
  <c r="S12" i="3" s="1"/>
  <c r="AA10" i="3"/>
  <c r="AA12" i="3" s="1"/>
  <c r="AQ10" i="3"/>
  <c r="AY10" i="3"/>
  <c r="AY12" i="3" s="1"/>
  <c r="AY13" i="3" s="1"/>
  <c r="BN9" i="3" l="1"/>
  <c r="BN11" i="3"/>
  <c r="AP9" i="3"/>
  <c r="AP11" i="3"/>
  <c r="AH9" i="3"/>
  <c r="AH11" i="3"/>
  <c r="J10" i="3"/>
  <c r="J12" i="3" s="1"/>
  <c r="J13" i="3" s="1"/>
  <c r="J14" i="3" s="1"/>
  <c r="J11" i="3"/>
  <c r="I10" i="3"/>
  <c r="I11" i="3"/>
  <c r="AF10" i="3"/>
  <c r="AF11" i="3"/>
  <c r="AF12" i="3" s="1"/>
  <c r="AF13" i="3" s="1"/>
  <c r="AF14" i="3" s="1"/>
  <c r="BO10" i="3"/>
  <c r="BO11" i="3"/>
  <c r="BK9" i="3"/>
  <c r="BK11" i="3"/>
  <c r="BC9" i="3"/>
  <c r="BC11" i="3"/>
  <c r="W9" i="3"/>
  <c r="W11" i="3"/>
  <c r="S13" i="3"/>
  <c r="S14" i="3" s="1"/>
  <c r="BJ9" i="3"/>
  <c r="BJ11" i="3"/>
  <c r="BB9" i="3"/>
  <c r="BB11" i="3"/>
  <c r="AT9" i="3"/>
  <c r="AT11" i="3"/>
  <c r="AD9" i="3"/>
  <c r="AD11" i="3"/>
  <c r="V10" i="3"/>
  <c r="V11" i="3"/>
  <c r="V12" i="3" s="1"/>
  <c r="N10" i="3"/>
  <c r="N12" i="3" s="1"/>
  <c r="N13" i="3" s="1"/>
  <c r="N14" i="3" s="1"/>
  <c r="N11" i="3"/>
  <c r="BM9" i="3"/>
  <c r="BM11" i="3"/>
  <c r="AO9" i="3"/>
  <c r="AO11" i="3"/>
  <c r="BA9" i="3"/>
  <c r="BA11" i="3"/>
  <c r="BH9" i="3"/>
  <c r="BH11" i="3"/>
  <c r="AZ9" i="3"/>
  <c r="AZ11" i="3"/>
  <c r="AR9" i="3"/>
  <c r="AR11" i="3"/>
  <c r="AJ9" i="3"/>
  <c r="AJ11" i="3"/>
  <c r="AB9" i="3"/>
  <c r="AB11" i="3"/>
  <c r="T9" i="3"/>
  <c r="T11" i="3"/>
  <c r="L10" i="3"/>
  <c r="L12" i="3" s="1"/>
  <c r="L13" i="3" s="1"/>
  <c r="L14" i="3" s="1"/>
  <c r="L11" i="3"/>
  <c r="D10" i="3"/>
  <c r="D11" i="3"/>
  <c r="D12" i="3" s="1"/>
  <c r="D13" i="3" s="1"/>
  <c r="D14" i="3" s="1"/>
  <c r="BF9" i="3"/>
  <c r="BF11" i="3"/>
  <c r="R9" i="3"/>
  <c r="R11" i="3"/>
  <c r="AW9" i="3"/>
  <c r="AW13" i="3" s="1"/>
  <c r="AW14" i="3" s="1"/>
  <c r="AW11" i="3"/>
  <c r="Q9" i="3"/>
  <c r="Q11" i="3"/>
  <c r="AK10" i="3"/>
  <c r="AK12" i="3" s="1"/>
  <c r="AK13" i="3" s="1"/>
  <c r="AK14" i="3" s="1"/>
  <c r="AK11" i="3"/>
  <c r="U10" i="3"/>
  <c r="U11" i="3"/>
  <c r="M10" i="3"/>
  <c r="M12" i="3" s="1"/>
  <c r="M13" i="3" s="1"/>
  <c r="M14" i="3" s="1"/>
  <c r="M11" i="3"/>
  <c r="BG9" i="3"/>
  <c r="BG11" i="3"/>
  <c r="AI9" i="3"/>
  <c r="AI11" i="3"/>
  <c r="AX9" i="3"/>
  <c r="AX11" i="3"/>
  <c r="Z9" i="3"/>
  <c r="Z11" i="3"/>
  <c r="BE10" i="3"/>
  <c r="BE11" i="3"/>
  <c r="BE12" i="3" s="1"/>
  <c r="BE13" i="3" s="1"/>
  <c r="BE14" i="3" s="1"/>
  <c r="AG10" i="3"/>
  <c r="AG11" i="3"/>
  <c r="BL9" i="3"/>
  <c r="BL11" i="3"/>
  <c r="BD9" i="3"/>
  <c r="BD11" i="3"/>
  <c r="AN9" i="3"/>
  <c r="AN11" i="3"/>
  <c r="X9" i="3"/>
  <c r="X11" i="3"/>
  <c r="P9" i="3"/>
  <c r="P11" i="3"/>
  <c r="H10" i="3"/>
  <c r="H12" i="3" s="1"/>
  <c r="H13" i="3" s="1"/>
  <c r="H14" i="3" s="1"/>
  <c r="H11" i="3"/>
  <c r="AA13" i="3"/>
  <c r="AM9" i="3"/>
  <c r="AM11" i="3"/>
  <c r="AE9" i="3"/>
  <c r="AE11" i="3"/>
  <c r="G10" i="3"/>
  <c r="G12" i="3" s="1"/>
  <c r="G13" i="3" s="1"/>
  <c r="G14" i="3" s="1"/>
  <c r="G11" i="3"/>
  <c r="BP10" i="3"/>
  <c r="BP11" i="3"/>
  <c r="K13" i="3"/>
  <c r="K14" i="3" s="1"/>
  <c r="AQ12" i="3"/>
  <c r="AQ13" i="3" s="1"/>
  <c r="AQ14" i="3" s="1"/>
  <c r="BG10" i="3"/>
  <c r="AI10" i="3"/>
  <c r="AI12" i="3" s="1"/>
  <c r="AI13" i="3" s="1"/>
  <c r="AI14" i="3" s="1"/>
  <c r="Q10" i="3"/>
  <c r="AG9" i="3"/>
  <c r="AV10" i="3"/>
  <c r="AV12" i="3" s="1"/>
  <c r="AV9" i="3"/>
  <c r="O10" i="3"/>
  <c r="O12" i="3" s="1"/>
  <c r="O13" i="3" s="1"/>
  <c r="O14" i="3" s="1"/>
  <c r="AG12" i="3"/>
  <c r="AG13" i="3" s="1"/>
  <c r="AG14" i="3" s="1"/>
  <c r="P10" i="3"/>
  <c r="AF9" i="3"/>
  <c r="AU10" i="3"/>
  <c r="AU12" i="3" s="1"/>
  <c r="AU9" i="3"/>
  <c r="I12" i="3"/>
  <c r="I13" i="3" s="1"/>
  <c r="I14" i="3" s="1"/>
  <c r="Y10" i="3"/>
  <c r="Y12" i="3" s="1"/>
  <c r="BE9" i="3"/>
  <c r="Y9" i="3"/>
  <c r="AW10" i="3"/>
  <c r="AW12" i="3" s="1"/>
  <c r="BK10" i="3"/>
  <c r="AO10" i="3"/>
  <c r="AO12" i="3" s="1"/>
  <c r="BD10" i="3"/>
  <c r="AN10" i="3"/>
  <c r="X10" i="3"/>
  <c r="BM10" i="3"/>
  <c r="BL10" i="3"/>
  <c r="BL12" i="3" s="1"/>
  <c r="BL13" i="3" s="1"/>
  <c r="BL14" i="3" s="1"/>
  <c r="AE10" i="3"/>
  <c r="BC10" i="3"/>
  <c r="AM10" i="3"/>
  <c r="W10" i="3"/>
  <c r="BJ10" i="3"/>
  <c r="AL10" i="3"/>
  <c r="AL12" i="3" s="1"/>
  <c r="F10" i="3"/>
  <c r="F12" i="3" s="1"/>
  <c r="F13" i="3" s="1"/>
  <c r="F14" i="3" s="1"/>
  <c r="AL9" i="3"/>
  <c r="BA10" i="3"/>
  <c r="AC10" i="3"/>
  <c r="AC12" i="3" s="1"/>
  <c r="E10" i="3"/>
  <c r="E12" i="3" s="1"/>
  <c r="E13" i="3" s="1"/>
  <c r="E14" i="3" s="1"/>
  <c r="BI9" i="3"/>
  <c r="AS9" i="3"/>
  <c r="AK9" i="3"/>
  <c r="AC9" i="3"/>
  <c r="U9" i="3"/>
  <c r="BH10" i="3"/>
  <c r="BH12" i="3" s="1"/>
  <c r="BH13" i="3" s="1"/>
  <c r="BH14" i="3" s="1"/>
  <c r="AZ10" i="3"/>
  <c r="AZ12" i="3" s="1"/>
  <c r="AZ13" i="3" s="1"/>
  <c r="AZ14" i="3" s="1"/>
  <c r="AR10" i="3"/>
  <c r="AR12" i="3" s="1"/>
  <c r="AR13" i="3" s="1"/>
  <c r="AR14" i="3" s="1"/>
  <c r="AJ10" i="3"/>
  <c r="AB10" i="3"/>
  <c r="AB12" i="3" s="1"/>
  <c r="AB13" i="3" s="1"/>
  <c r="AB14" i="3" s="1"/>
  <c r="T10" i="3"/>
  <c r="BB10" i="3"/>
  <c r="AD10" i="3"/>
  <c r="AD12" i="3" s="1"/>
  <c r="U12" i="3"/>
  <c r="BI10" i="3"/>
  <c r="BI12" i="3" s="1"/>
  <c r="BI13" i="3" s="1"/>
  <c r="BI14" i="3" s="1"/>
  <c r="BN10" i="3"/>
  <c r="BF10" i="3"/>
  <c r="BF12" i="3" s="1"/>
  <c r="BF13" i="3" s="1"/>
  <c r="BF14" i="3" s="1"/>
  <c r="AX10" i="3"/>
  <c r="AP10" i="3"/>
  <c r="AH10" i="3"/>
  <c r="AH12" i="3" s="1"/>
  <c r="AH13" i="3" s="1"/>
  <c r="AH14" i="3" s="1"/>
  <c r="Z10" i="3"/>
  <c r="Z12" i="3" s="1"/>
  <c r="R10" i="3"/>
  <c r="R12" i="3" s="1"/>
  <c r="R13" i="3" s="1"/>
  <c r="R14" i="3" s="1"/>
  <c r="AT10" i="3"/>
  <c r="V9" i="3"/>
  <c r="AS10" i="3"/>
  <c r="AS12" i="3" s="1"/>
  <c r="AA14" i="3"/>
  <c r="AY14" i="3"/>
  <c r="C14" i="3"/>
  <c r="BP9" i="3"/>
  <c r="BP12" i="3"/>
  <c r="BO9" i="3"/>
  <c r="BO12" i="3"/>
  <c r="BM12" i="3" l="1"/>
  <c r="BM13" i="3" s="1"/>
  <c r="BM14" i="3" s="1"/>
  <c r="AS13" i="3"/>
  <c r="AS14" i="3" s="1"/>
  <c r="AX12" i="3"/>
  <c r="AX13" i="3" s="1"/>
  <c r="AX14" i="3" s="1"/>
  <c r="Y13" i="3"/>
  <c r="Y14" i="3" s="1"/>
  <c r="AT12" i="3"/>
  <c r="AT13" i="3" s="1"/>
  <c r="AT14" i="3" s="1"/>
  <c r="BN12" i="3"/>
  <c r="BN13" i="3" s="1"/>
  <c r="BN14" i="3" s="1"/>
  <c r="BC12" i="3"/>
  <c r="BC13" i="3" s="1"/>
  <c r="BC14" i="3" s="1"/>
  <c r="AO13" i="3"/>
  <c r="AO14" i="3" s="1"/>
  <c r="T12" i="3"/>
  <c r="T13" i="3" s="1"/>
  <c r="T14" i="3" s="1"/>
  <c r="AJ12" i="3"/>
  <c r="AJ13" i="3" s="1"/>
  <c r="AJ14" i="3" s="1"/>
  <c r="AU13" i="3"/>
  <c r="AU14" i="3" s="1"/>
  <c r="Q12" i="3"/>
  <c r="Q13" i="3" s="1"/>
  <c r="Q14" i="3" s="1"/>
  <c r="Z13" i="3"/>
  <c r="Z14" i="3" s="1"/>
  <c r="AD13" i="3"/>
  <c r="AD14" i="3" s="1"/>
  <c r="AP12" i="3"/>
  <c r="AP13" i="3" s="1"/>
  <c r="AP14" i="3" s="1"/>
  <c r="BG12" i="3"/>
  <c r="BG13" i="3" s="1"/>
  <c r="BG14" i="3" s="1"/>
  <c r="AC13" i="3"/>
  <c r="AC14" i="3" s="1"/>
  <c r="AE12" i="3"/>
  <c r="AE13" i="3" s="1"/>
  <c r="AE14" i="3" s="1"/>
  <c r="W12" i="3"/>
  <c r="W13" i="3" s="1"/>
  <c r="W14" i="3" s="1"/>
  <c r="AM12" i="3"/>
  <c r="AM13" i="3" s="1"/>
  <c r="AM14" i="3" s="1"/>
  <c r="BJ12" i="3"/>
  <c r="BJ13" i="3" s="1"/>
  <c r="BJ14" i="3" s="1"/>
  <c r="BD12" i="3"/>
  <c r="BD13" i="3" s="1"/>
  <c r="BD14" i="3" s="1"/>
  <c r="BO13" i="3"/>
  <c r="BO14" i="3" s="1"/>
  <c r="AV13" i="3"/>
  <c r="AV14" i="3" s="1"/>
  <c r="P12" i="3"/>
  <c r="P13" i="3" s="1"/>
  <c r="P14" i="3" s="1"/>
  <c r="X12" i="3"/>
  <c r="X13" i="3" s="1"/>
  <c r="X14" i="3" s="1"/>
  <c r="AN12" i="3"/>
  <c r="AN13" i="3" s="1"/>
  <c r="AN14" i="3" s="1"/>
  <c r="BK12" i="3"/>
  <c r="BK13" i="3" s="1"/>
  <c r="BK14" i="3" s="1"/>
  <c r="U13" i="3"/>
  <c r="U14" i="3" s="1"/>
  <c r="V13" i="3"/>
  <c r="V14" i="3" s="1"/>
  <c r="AL13" i="3"/>
  <c r="AL14" i="3" s="1"/>
  <c r="BB12" i="3"/>
  <c r="BB13" i="3" s="1"/>
  <c r="BB14" i="3" s="1"/>
  <c r="BA12" i="3"/>
  <c r="BA13" i="3" s="1"/>
  <c r="BA14" i="3" s="1"/>
  <c r="BP13" i="3"/>
  <c r="BP14" i="3" s="1"/>
</calcChain>
</file>

<file path=xl/sharedStrings.xml><?xml version="1.0" encoding="utf-8"?>
<sst xmlns="http://schemas.openxmlformats.org/spreadsheetml/2006/main" count="34" uniqueCount="30">
  <si>
    <t>Year</t>
  </si>
  <si>
    <t>World Production Concrete</t>
  </si>
  <si>
    <t>1 tonne Portland Cement</t>
  </si>
  <si>
    <t>Tonnes CO2</t>
  </si>
  <si>
    <t>Calculated Proportion Aggregate</t>
  </si>
  <si>
    <t>CO2 captured in 1 tonne aggregate</t>
  </si>
  <si>
    <t>Global Magnesite Production</t>
  </si>
  <si>
    <t>World Production PC</t>
  </si>
  <si>
    <t>Tonnes CO2 from unmodified PC</t>
  </si>
  <si>
    <t>Net Sequestration</t>
  </si>
  <si>
    <t>Cement less Pozzolan +GBFS (Additions)</t>
  </si>
  <si>
    <t>Tonnes CO2 in Cement less Additions before MgO and carbonation</t>
  </si>
  <si>
    <t>Total Recarbonation Hydroxide Phases Cement</t>
  </si>
  <si>
    <t>CO2 Sequestered in Mg Carbonate Aggregate</t>
  </si>
  <si>
    <t>Note</t>
  </si>
  <si>
    <t>USGS</t>
  </si>
  <si>
    <t>Percentage by weight of MgO in Tec-Cement</t>
  </si>
  <si>
    <t>Assumptions</t>
  </si>
  <si>
    <t>CO2 captured hydration and carbonation of 1 tonne CaO (in PC)</t>
  </si>
  <si>
    <t>Net CO2 sequestration 1 tonne rMgO (N-Mg route, 1 complete recycle)</t>
  </si>
  <si>
    <t>Percentage by weight Ca(OH)2 in cement</t>
  </si>
  <si>
    <t>Tec-Cement concrete with synthetic magnesium carbonate aggregate</t>
  </si>
  <si>
    <t>% of Ca(OH)2 in concrete that carbonates</t>
  </si>
  <si>
    <t>MgO Carbonation in Cement less Additions (N-route)</t>
  </si>
  <si>
    <t>Ca(OH)2 Carbonation in in Cement less Additions</t>
  </si>
  <si>
    <t>Net Embodied CO2 in Cement less Additions</t>
  </si>
  <si>
    <t>Percentage by weight of cement in concrete</t>
  </si>
  <si>
    <t>Proportion cement that is flyash and/or GBFS</t>
  </si>
  <si>
    <t>Proportion concrete that is aggregate</t>
  </si>
  <si>
    <t>Source global production statistics : USGS web site. Note that US production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</si>
</sst>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E+00"/>
    <numFmt numFmtId="165" formatCode="yyyy"/>
    <numFmt numFmtId="166" formatCode="#,##0.000"/>
    <numFmt numFmtId="167" formatCode="0.0%"/>
  </numFmts>
  <fonts count="5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165" fontId="0" fillId="0" borderId="0" xfId="0" applyNumberFormat="1"/>
    <xf numFmtId="3" fontId="0" fillId="0" borderId="0" xfId="0" applyNumberFormat="1"/>
    <xf numFmtId="166" fontId="1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0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1" fillId="0" borderId="0" xfId="0" applyFont="1"/>
    <xf numFmtId="3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USGS!$B$3</c:f>
              <c:strCache>
                <c:ptCount val="1"/>
                <c:pt idx="0">
                  <c:v>World Production PC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USGS!$C$3:$BP$3</c:f>
              <c:numCache>
                <c:formatCode>#,##0</c:formatCode>
                <c:ptCount val="66"/>
                <c:pt idx="0">
                  <c:v>72500000</c:v>
                </c:pt>
                <c:pt idx="1">
                  <c:v>85800000</c:v>
                </c:pt>
                <c:pt idx="2">
                  <c:v>102000000</c:v>
                </c:pt>
                <c:pt idx="3">
                  <c:v>115000000</c:v>
                </c:pt>
                <c:pt idx="4">
                  <c:v>133000000</c:v>
                </c:pt>
                <c:pt idx="5">
                  <c:v>149000000</c:v>
                </c:pt>
                <c:pt idx="6">
                  <c:v>161000000</c:v>
                </c:pt>
                <c:pt idx="7">
                  <c:v>178000000</c:v>
                </c:pt>
                <c:pt idx="8">
                  <c:v>194900000</c:v>
                </c:pt>
                <c:pt idx="9">
                  <c:v>217300000</c:v>
                </c:pt>
                <c:pt idx="10">
                  <c:v>235400000</c:v>
                </c:pt>
                <c:pt idx="11">
                  <c:v>246900000</c:v>
                </c:pt>
                <c:pt idx="12">
                  <c:v>262500000</c:v>
                </c:pt>
                <c:pt idx="13">
                  <c:v>294300000</c:v>
                </c:pt>
                <c:pt idx="14">
                  <c:v>316500000</c:v>
                </c:pt>
                <c:pt idx="15">
                  <c:v>333200000</c:v>
                </c:pt>
                <c:pt idx="16">
                  <c:v>358500000</c:v>
                </c:pt>
                <c:pt idx="17">
                  <c:v>378000000</c:v>
                </c:pt>
                <c:pt idx="18">
                  <c:v>415600000</c:v>
                </c:pt>
                <c:pt idx="19">
                  <c:v>433400000</c:v>
                </c:pt>
                <c:pt idx="20">
                  <c:v>464200000</c:v>
                </c:pt>
                <c:pt idx="21">
                  <c:v>479800000</c:v>
                </c:pt>
                <c:pt idx="22">
                  <c:v>515200000</c:v>
                </c:pt>
                <c:pt idx="23">
                  <c:v>543100000</c:v>
                </c:pt>
                <c:pt idx="24">
                  <c:v>571800000</c:v>
                </c:pt>
                <c:pt idx="25">
                  <c:v>590000000</c:v>
                </c:pt>
                <c:pt idx="26">
                  <c:v>661000000</c:v>
                </c:pt>
                <c:pt idx="27">
                  <c:v>702000000</c:v>
                </c:pt>
                <c:pt idx="28">
                  <c:v>703200000</c:v>
                </c:pt>
                <c:pt idx="29">
                  <c:v>702200000</c:v>
                </c:pt>
                <c:pt idx="30">
                  <c:v>735400000</c:v>
                </c:pt>
                <c:pt idx="31">
                  <c:v>797100000</c:v>
                </c:pt>
                <c:pt idx="32">
                  <c:v>853000000</c:v>
                </c:pt>
                <c:pt idx="33">
                  <c:v>872400000</c:v>
                </c:pt>
                <c:pt idx="34">
                  <c:v>883100000</c:v>
                </c:pt>
                <c:pt idx="35">
                  <c:v>886700000</c:v>
                </c:pt>
                <c:pt idx="36">
                  <c:v>887400000</c:v>
                </c:pt>
                <c:pt idx="37">
                  <c:v>916600000</c:v>
                </c:pt>
                <c:pt idx="38">
                  <c:v>941100000</c:v>
                </c:pt>
                <c:pt idx="39">
                  <c:v>959400000</c:v>
                </c:pt>
                <c:pt idx="40">
                  <c:v>1008000000</c:v>
                </c:pt>
                <c:pt idx="41">
                  <c:v>1053000000</c:v>
                </c:pt>
                <c:pt idx="42">
                  <c:v>1118000000</c:v>
                </c:pt>
                <c:pt idx="43">
                  <c:v>1042000000</c:v>
                </c:pt>
                <c:pt idx="44">
                  <c:v>1043000000</c:v>
                </c:pt>
                <c:pt idx="45">
                  <c:v>1185000000</c:v>
                </c:pt>
                <c:pt idx="46">
                  <c:v>1123000000</c:v>
                </c:pt>
                <c:pt idx="47">
                  <c:v>1291000000</c:v>
                </c:pt>
                <c:pt idx="48">
                  <c:v>1370000000</c:v>
                </c:pt>
                <c:pt idx="49">
                  <c:v>1445000000</c:v>
                </c:pt>
                <c:pt idx="50">
                  <c:v>1493000000</c:v>
                </c:pt>
                <c:pt idx="51">
                  <c:v>1547000000</c:v>
                </c:pt>
                <c:pt idx="52">
                  <c:v>1540000000</c:v>
                </c:pt>
                <c:pt idx="53">
                  <c:v>1600000000</c:v>
                </c:pt>
                <c:pt idx="54">
                  <c:v>1660000000</c:v>
                </c:pt>
                <c:pt idx="55">
                  <c:v>1750000000</c:v>
                </c:pt>
                <c:pt idx="56">
                  <c:v>1850000000</c:v>
                </c:pt>
                <c:pt idx="57">
                  <c:v>2020000000</c:v>
                </c:pt>
                <c:pt idx="58">
                  <c:v>2190000000</c:v>
                </c:pt>
                <c:pt idx="59">
                  <c:v>2350000000</c:v>
                </c:pt>
                <c:pt idx="60">
                  <c:v>2550000000</c:v>
                </c:pt>
                <c:pt idx="61">
                  <c:v>2770000000</c:v>
                </c:pt>
                <c:pt idx="62">
                  <c:v>2840000000</c:v>
                </c:pt>
                <c:pt idx="63">
                  <c:v>3060000000</c:v>
                </c:pt>
                <c:pt idx="64">
                  <c:v>3310000000</c:v>
                </c:pt>
                <c:pt idx="65">
                  <c:v>3400000000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USGS!$B$5</c:f>
              <c:strCache>
                <c:ptCount val="1"/>
                <c:pt idx="0">
                  <c:v>World Production Concrete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USGS!$C$5:$BP$5</c:f>
              <c:numCache>
                <c:formatCode>#,##0</c:formatCode>
                <c:ptCount val="66"/>
                <c:pt idx="0">
                  <c:v>604166666.66666675</c:v>
                </c:pt>
                <c:pt idx="1">
                  <c:v>715000000</c:v>
                </c:pt>
                <c:pt idx="2">
                  <c:v>850000000</c:v>
                </c:pt>
                <c:pt idx="3">
                  <c:v>958333333.33333337</c:v>
                </c:pt>
                <c:pt idx="4">
                  <c:v>1108333333.3333335</c:v>
                </c:pt>
                <c:pt idx="5">
                  <c:v>1241666666.6666667</c:v>
                </c:pt>
                <c:pt idx="6">
                  <c:v>1341666666.6666667</c:v>
                </c:pt>
                <c:pt idx="7">
                  <c:v>1483333333.3333335</c:v>
                </c:pt>
                <c:pt idx="8">
                  <c:v>1624166666.6666667</c:v>
                </c:pt>
                <c:pt idx="9">
                  <c:v>1810833333.3333335</c:v>
                </c:pt>
                <c:pt idx="10">
                  <c:v>1961666666.6666667</c:v>
                </c:pt>
                <c:pt idx="11">
                  <c:v>2057500000</c:v>
                </c:pt>
                <c:pt idx="12">
                  <c:v>2187500000</c:v>
                </c:pt>
                <c:pt idx="13">
                  <c:v>2452500000</c:v>
                </c:pt>
                <c:pt idx="14">
                  <c:v>2637500000</c:v>
                </c:pt>
                <c:pt idx="15">
                  <c:v>2776666666.666667</c:v>
                </c:pt>
                <c:pt idx="16">
                  <c:v>2987500000</c:v>
                </c:pt>
                <c:pt idx="17">
                  <c:v>3150000000</c:v>
                </c:pt>
                <c:pt idx="18">
                  <c:v>3463333333.3333335</c:v>
                </c:pt>
                <c:pt idx="19">
                  <c:v>3611666666.666667</c:v>
                </c:pt>
                <c:pt idx="20">
                  <c:v>3868333333.3333335</c:v>
                </c:pt>
                <c:pt idx="21">
                  <c:v>3998333333.3333335</c:v>
                </c:pt>
                <c:pt idx="22">
                  <c:v>4293333333.3333335</c:v>
                </c:pt>
                <c:pt idx="23">
                  <c:v>4525833333.333334</c:v>
                </c:pt>
                <c:pt idx="24">
                  <c:v>4765000000</c:v>
                </c:pt>
                <c:pt idx="25">
                  <c:v>4916666666.666667</c:v>
                </c:pt>
                <c:pt idx="26">
                  <c:v>5508333333.333334</c:v>
                </c:pt>
                <c:pt idx="27">
                  <c:v>5850000000</c:v>
                </c:pt>
                <c:pt idx="28">
                  <c:v>5860000000</c:v>
                </c:pt>
                <c:pt idx="29">
                  <c:v>5851666666.666667</c:v>
                </c:pt>
                <c:pt idx="30">
                  <c:v>6128333333.333334</c:v>
                </c:pt>
                <c:pt idx="31">
                  <c:v>6642500000</c:v>
                </c:pt>
                <c:pt idx="32">
                  <c:v>7108333333.333334</c:v>
                </c:pt>
                <c:pt idx="33">
                  <c:v>7270000000</c:v>
                </c:pt>
                <c:pt idx="34">
                  <c:v>7359166666.666667</c:v>
                </c:pt>
                <c:pt idx="35">
                  <c:v>7389166666.666667</c:v>
                </c:pt>
                <c:pt idx="36">
                  <c:v>7395000000</c:v>
                </c:pt>
                <c:pt idx="37">
                  <c:v>7638333333.333334</c:v>
                </c:pt>
                <c:pt idx="38">
                  <c:v>7842500000</c:v>
                </c:pt>
                <c:pt idx="39">
                  <c:v>7995000000</c:v>
                </c:pt>
                <c:pt idx="40">
                  <c:v>8400000000</c:v>
                </c:pt>
                <c:pt idx="41">
                  <c:v>8775000000</c:v>
                </c:pt>
                <c:pt idx="42">
                  <c:v>9316666666.6666679</c:v>
                </c:pt>
                <c:pt idx="43">
                  <c:v>8683333333.333334</c:v>
                </c:pt>
                <c:pt idx="44">
                  <c:v>8691666666.6666679</c:v>
                </c:pt>
                <c:pt idx="45">
                  <c:v>9875000000</c:v>
                </c:pt>
                <c:pt idx="46">
                  <c:v>9358333333.333334</c:v>
                </c:pt>
                <c:pt idx="47">
                  <c:v>10758333333.333334</c:v>
                </c:pt>
                <c:pt idx="48">
                  <c:v>11416666666.666668</c:v>
                </c:pt>
                <c:pt idx="49">
                  <c:v>12041666666.666668</c:v>
                </c:pt>
                <c:pt idx="50">
                  <c:v>12441666666.666668</c:v>
                </c:pt>
                <c:pt idx="51">
                  <c:v>12891666666.666668</c:v>
                </c:pt>
                <c:pt idx="52">
                  <c:v>12833333333.333334</c:v>
                </c:pt>
                <c:pt idx="53">
                  <c:v>13333333333.333334</c:v>
                </c:pt>
                <c:pt idx="54">
                  <c:v>13833333333.333334</c:v>
                </c:pt>
                <c:pt idx="55">
                  <c:v>14583333333.333334</c:v>
                </c:pt>
                <c:pt idx="56">
                  <c:v>15416666666.666668</c:v>
                </c:pt>
                <c:pt idx="57">
                  <c:v>16833333333.333334</c:v>
                </c:pt>
                <c:pt idx="58">
                  <c:v>18250000000</c:v>
                </c:pt>
                <c:pt idx="59">
                  <c:v>19583333333.333336</c:v>
                </c:pt>
                <c:pt idx="60">
                  <c:v>21250000000</c:v>
                </c:pt>
                <c:pt idx="61">
                  <c:v>23083333333.333336</c:v>
                </c:pt>
                <c:pt idx="62">
                  <c:v>23666666666.666668</c:v>
                </c:pt>
                <c:pt idx="63">
                  <c:v>25500000000</c:v>
                </c:pt>
                <c:pt idx="64">
                  <c:v>27583333333.333336</c:v>
                </c:pt>
                <c:pt idx="65">
                  <c:v>28333333333.333336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USGS!$B$6</c:f>
              <c:strCache>
                <c:ptCount val="1"/>
                <c:pt idx="0">
                  <c:v>Calculated Proportion Aggregate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USGS!$C$6:$BP$6</c:f>
              <c:numCache>
                <c:formatCode>#,##0</c:formatCode>
                <c:ptCount val="66"/>
                <c:pt idx="0">
                  <c:v>483333333.33333343</c:v>
                </c:pt>
                <c:pt idx="1">
                  <c:v>572000000</c:v>
                </c:pt>
                <c:pt idx="2">
                  <c:v>680000000</c:v>
                </c:pt>
                <c:pt idx="3">
                  <c:v>766666666.66666675</c:v>
                </c:pt>
                <c:pt idx="4">
                  <c:v>886666666.66666687</c:v>
                </c:pt>
                <c:pt idx="5">
                  <c:v>993333333.33333349</c:v>
                </c:pt>
                <c:pt idx="6">
                  <c:v>1073333333.3333335</c:v>
                </c:pt>
                <c:pt idx="7">
                  <c:v>1186666666.6666667</c:v>
                </c:pt>
                <c:pt idx="8">
                  <c:v>1299333333.3333335</c:v>
                </c:pt>
                <c:pt idx="9">
                  <c:v>1448666666.666667</c:v>
                </c:pt>
                <c:pt idx="10">
                  <c:v>1569333333.3333335</c:v>
                </c:pt>
                <c:pt idx="11">
                  <c:v>1646000000</c:v>
                </c:pt>
                <c:pt idx="12">
                  <c:v>1750000000</c:v>
                </c:pt>
                <c:pt idx="13">
                  <c:v>1962000000</c:v>
                </c:pt>
                <c:pt idx="14">
                  <c:v>2110000000</c:v>
                </c:pt>
                <c:pt idx="15">
                  <c:v>2221333333.3333335</c:v>
                </c:pt>
                <c:pt idx="16">
                  <c:v>2390000000</c:v>
                </c:pt>
                <c:pt idx="17">
                  <c:v>2520000000</c:v>
                </c:pt>
                <c:pt idx="18">
                  <c:v>2770666666.666667</c:v>
                </c:pt>
                <c:pt idx="19">
                  <c:v>2889333333.333334</c:v>
                </c:pt>
                <c:pt idx="20">
                  <c:v>3094666666.666667</c:v>
                </c:pt>
                <c:pt idx="21">
                  <c:v>3198666666.666667</c:v>
                </c:pt>
                <c:pt idx="22">
                  <c:v>3434666666.666667</c:v>
                </c:pt>
                <c:pt idx="23">
                  <c:v>3620666666.6666675</c:v>
                </c:pt>
                <c:pt idx="24">
                  <c:v>3812000000</c:v>
                </c:pt>
                <c:pt idx="25">
                  <c:v>3933333333.333334</c:v>
                </c:pt>
                <c:pt idx="26">
                  <c:v>4406666666.666667</c:v>
                </c:pt>
                <c:pt idx="27">
                  <c:v>4680000000</c:v>
                </c:pt>
                <c:pt idx="28">
                  <c:v>4688000000</c:v>
                </c:pt>
                <c:pt idx="29">
                  <c:v>4681333333.333334</c:v>
                </c:pt>
                <c:pt idx="30">
                  <c:v>4902666666.666667</c:v>
                </c:pt>
                <c:pt idx="31">
                  <c:v>5314000000</c:v>
                </c:pt>
                <c:pt idx="32">
                  <c:v>5686666666.6666679</c:v>
                </c:pt>
                <c:pt idx="33">
                  <c:v>5816000000</c:v>
                </c:pt>
                <c:pt idx="34">
                  <c:v>5887333333.333334</c:v>
                </c:pt>
                <c:pt idx="35">
                  <c:v>5911333333.333334</c:v>
                </c:pt>
                <c:pt idx="36">
                  <c:v>5916000000</c:v>
                </c:pt>
                <c:pt idx="37">
                  <c:v>6110666666.6666679</c:v>
                </c:pt>
                <c:pt idx="38">
                  <c:v>6274000000</c:v>
                </c:pt>
                <c:pt idx="39">
                  <c:v>6396000000</c:v>
                </c:pt>
                <c:pt idx="40">
                  <c:v>6720000000</c:v>
                </c:pt>
                <c:pt idx="41">
                  <c:v>7020000000</c:v>
                </c:pt>
                <c:pt idx="42">
                  <c:v>7453333333.3333349</c:v>
                </c:pt>
                <c:pt idx="43">
                  <c:v>6946666666.6666679</c:v>
                </c:pt>
                <c:pt idx="44">
                  <c:v>6953333333.3333349</c:v>
                </c:pt>
                <c:pt idx="45">
                  <c:v>7900000000</c:v>
                </c:pt>
                <c:pt idx="46">
                  <c:v>7486666666.6666679</c:v>
                </c:pt>
                <c:pt idx="47">
                  <c:v>8606666666.6666679</c:v>
                </c:pt>
                <c:pt idx="48">
                  <c:v>9133333333.333334</c:v>
                </c:pt>
                <c:pt idx="49">
                  <c:v>9633333333.333334</c:v>
                </c:pt>
                <c:pt idx="50">
                  <c:v>9953333333.333334</c:v>
                </c:pt>
                <c:pt idx="51">
                  <c:v>10313333333.333336</c:v>
                </c:pt>
                <c:pt idx="52">
                  <c:v>10266666666.666668</c:v>
                </c:pt>
                <c:pt idx="53">
                  <c:v>10666666666.666668</c:v>
                </c:pt>
                <c:pt idx="54">
                  <c:v>11066666666.666668</c:v>
                </c:pt>
                <c:pt idx="55">
                  <c:v>11666666666.666668</c:v>
                </c:pt>
                <c:pt idx="56">
                  <c:v>12333333333.333336</c:v>
                </c:pt>
                <c:pt idx="57">
                  <c:v>13466666666.666668</c:v>
                </c:pt>
                <c:pt idx="58">
                  <c:v>14600000000</c:v>
                </c:pt>
                <c:pt idx="59">
                  <c:v>15666666666.66667</c:v>
                </c:pt>
                <c:pt idx="60">
                  <c:v>17000000000</c:v>
                </c:pt>
                <c:pt idx="61">
                  <c:v>18466666666.666668</c:v>
                </c:pt>
                <c:pt idx="62">
                  <c:v>18933333333.333336</c:v>
                </c:pt>
                <c:pt idx="63">
                  <c:v>20400000000</c:v>
                </c:pt>
                <c:pt idx="64">
                  <c:v>22066666666.666672</c:v>
                </c:pt>
                <c:pt idx="65">
                  <c:v>22666666666.666672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USGS!$B$7</c:f>
              <c:strCache>
                <c:ptCount val="1"/>
                <c:pt idx="0">
                  <c:v>CO2 Sequestered in Mg Carbonate Aggregate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USGS!$C$7:$BP$7</c:f>
              <c:numCache>
                <c:formatCode>#,##0</c:formatCode>
                <c:ptCount val="66"/>
                <c:pt idx="0">
                  <c:v>523933333.33333349</c:v>
                </c:pt>
                <c:pt idx="1">
                  <c:v>620048000</c:v>
                </c:pt>
                <c:pt idx="2">
                  <c:v>737120000</c:v>
                </c:pt>
                <c:pt idx="3">
                  <c:v>831066666.66666687</c:v>
                </c:pt>
                <c:pt idx="4">
                  <c:v>961146666.66666698</c:v>
                </c:pt>
                <c:pt idx="5">
                  <c:v>1076773333.3333335</c:v>
                </c:pt>
                <c:pt idx="6">
                  <c:v>1163493333.3333335</c:v>
                </c:pt>
                <c:pt idx="7">
                  <c:v>1286346666.6666667</c:v>
                </c:pt>
                <c:pt idx="8">
                  <c:v>1408477333.3333335</c:v>
                </c:pt>
                <c:pt idx="9">
                  <c:v>1570354666.6666672</c:v>
                </c:pt>
                <c:pt idx="10">
                  <c:v>1701157333.3333337</c:v>
                </c:pt>
                <c:pt idx="11">
                  <c:v>1784264000.0000002</c:v>
                </c:pt>
                <c:pt idx="12">
                  <c:v>1897000000.0000002</c:v>
                </c:pt>
                <c:pt idx="13">
                  <c:v>2126808000.0000002</c:v>
                </c:pt>
                <c:pt idx="14">
                  <c:v>2287240000</c:v>
                </c:pt>
                <c:pt idx="15">
                  <c:v>2407925333.3333335</c:v>
                </c:pt>
                <c:pt idx="16">
                  <c:v>2590760000</c:v>
                </c:pt>
                <c:pt idx="17">
                  <c:v>2731680000</c:v>
                </c:pt>
                <c:pt idx="18">
                  <c:v>3003402666.666667</c:v>
                </c:pt>
                <c:pt idx="19">
                  <c:v>3132037333.3333344</c:v>
                </c:pt>
                <c:pt idx="20">
                  <c:v>3354618666.6666675</c:v>
                </c:pt>
                <c:pt idx="21">
                  <c:v>3467354666.6666675</c:v>
                </c:pt>
                <c:pt idx="22">
                  <c:v>3723178666.6666675</c:v>
                </c:pt>
                <c:pt idx="23">
                  <c:v>3924802666.6666679</c:v>
                </c:pt>
                <c:pt idx="24">
                  <c:v>4132208000.0000005</c:v>
                </c:pt>
                <c:pt idx="25">
                  <c:v>4263733333.3333344</c:v>
                </c:pt>
                <c:pt idx="26">
                  <c:v>4776826666.666667</c:v>
                </c:pt>
                <c:pt idx="27">
                  <c:v>5073120000</c:v>
                </c:pt>
                <c:pt idx="28">
                  <c:v>5081792000</c:v>
                </c:pt>
                <c:pt idx="29">
                  <c:v>5074565333.333334</c:v>
                </c:pt>
                <c:pt idx="30">
                  <c:v>5314490666.666667</c:v>
                </c:pt>
                <c:pt idx="31">
                  <c:v>5760376000</c:v>
                </c:pt>
                <c:pt idx="32">
                  <c:v>6164346666.6666689</c:v>
                </c:pt>
                <c:pt idx="33">
                  <c:v>6304544000</c:v>
                </c:pt>
                <c:pt idx="34">
                  <c:v>6381869333.3333349</c:v>
                </c:pt>
                <c:pt idx="35">
                  <c:v>6407885333.3333349</c:v>
                </c:pt>
                <c:pt idx="36">
                  <c:v>6412944000</c:v>
                </c:pt>
                <c:pt idx="37">
                  <c:v>6623962666.6666689</c:v>
                </c:pt>
                <c:pt idx="38">
                  <c:v>6801016000</c:v>
                </c:pt>
                <c:pt idx="39">
                  <c:v>6933264000.000001</c:v>
                </c:pt>
                <c:pt idx="40">
                  <c:v>7284480000.000001</c:v>
                </c:pt>
                <c:pt idx="41">
                  <c:v>7609680000.000001</c:v>
                </c:pt>
                <c:pt idx="42">
                  <c:v>8079413333.3333359</c:v>
                </c:pt>
                <c:pt idx="43">
                  <c:v>7530186666.6666689</c:v>
                </c:pt>
                <c:pt idx="44">
                  <c:v>7537413333.3333359</c:v>
                </c:pt>
                <c:pt idx="45">
                  <c:v>8563600000.000001</c:v>
                </c:pt>
                <c:pt idx="46">
                  <c:v>8115546666.6666689</c:v>
                </c:pt>
                <c:pt idx="47">
                  <c:v>9329626666.6666679</c:v>
                </c:pt>
                <c:pt idx="48">
                  <c:v>9900533333.333334</c:v>
                </c:pt>
                <c:pt idx="49">
                  <c:v>10442533333.333334</c:v>
                </c:pt>
                <c:pt idx="50">
                  <c:v>10789413333.333334</c:v>
                </c:pt>
                <c:pt idx="51">
                  <c:v>11179653333.333338</c:v>
                </c:pt>
                <c:pt idx="52">
                  <c:v>11129066666.666668</c:v>
                </c:pt>
                <c:pt idx="53">
                  <c:v>11562666666.666668</c:v>
                </c:pt>
                <c:pt idx="54">
                  <c:v>11996266666.666668</c:v>
                </c:pt>
                <c:pt idx="55">
                  <c:v>12646666666.66667</c:v>
                </c:pt>
                <c:pt idx="56">
                  <c:v>13369333333.333338</c:v>
                </c:pt>
                <c:pt idx="57">
                  <c:v>14597866666.66667</c:v>
                </c:pt>
                <c:pt idx="58">
                  <c:v>15826400000.000002</c:v>
                </c:pt>
                <c:pt idx="59">
                  <c:v>16982666666.666672</c:v>
                </c:pt>
                <c:pt idx="60">
                  <c:v>18428000000</c:v>
                </c:pt>
                <c:pt idx="61">
                  <c:v>20017866666.666668</c:v>
                </c:pt>
                <c:pt idx="62">
                  <c:v>20523733333.333336</c:v>
                </c:pt>
                <c:pt idx="63">
                  <c:v>22113600000</c:v>
                </c:pt>
                <c:pt idx="64">
                  <c:v>23920266666.666676</c:v>
                </c:pt>
                <c:pt idx="65">
                  <c:v>24570666666.666676</c:v>
                </c:pt>
              </c:numCache>
            </c:numRef>
          </c:val>
          <c:smooth val="0"/>
        </c:ser>
        <c:ser>
          <c:idx val="11"/>
          <c:order val="4"/>
          <c:tx>
            <c:strRef>
              <c:f>USGS!$B$13</c:f>
              <c:strCache>
                <c:ptCount val="1"/>
                <c:pt idx="0">
                  <c:v>Net Embodied CO2 in Cement less Additions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USGS!$C$13:$BP$13</c:f>
              <c:numCache>
                <c:formatCode>#,##0</c:formatCode>
                <c:ptCount val="66"/>
                <c:pt idx="0">
                  <c:v>39600950</c:v>
                </c:pt>
                <c:pt idx="1">
                  <c:v>46865676</c:v>
                </c:pt>
                <c:pt idx="2">
                  <c:v>55714440</c:v>
                </c:pt>
                <c:pt idx="3">
                  <c:v>62815300</c:v>
                </c:pt>
                <c:pt idx="4">
                  <c:v>72647260</c:v>
                </c:pt>
                <c:pt idx="5">
                  <c:v>81386780</c:v>
                </c:pt>
                <c:pt idx="6">
                  <c:v>87941420</c:v>
                </c:pt>
                <c:pt idx="7">
                  <c:v>97227160</c:v>
                </c:pt>
                <c:pt idx="8">
                  <c:v>106458278</c:v>
                </c:pt>
                <c:pt idx="9">
                  <c:v>118693606</c:v>
                </c:pt>
                <c:pt idx="10">
                  <c:v>128580188</c:v>
                </c:pt>
                <c:pt idx="11">
                  <c:v>134861718</c:v>
                </c:pt>
                <c:pt idx="12">
                  <c:v>143382750</c:v>
                </c:pt>
                <c:pt idx="13">
                  <c:v>160752546</c:v>
                </c:pt>
                <c:pt idx="14">
                  <c:v>172878630</c:v>
                </c:pt>
                <c:pt idx="15">
                  <c:v>182000504</c:v>
                </c:pt>
                <c:pt idx="16">
                  <c:v>195819870</c:v>
                </c:pt>
                <c:pt idx="17">
                  <c:v>206471160</c:v>
                </c:pt>
                <c:pt idx="18">
                  <c:v>227009032</c:v>
                </c:pt>
                <c:pt idx="19">
                  <c:v>236731748</c:v>
                </c:pt>
                <c:pt idx="20">
                  <c:v>253555324</c:v>
                </c:pt>
                <c:pt idx="21">
                  <c:v>262076356</c:v>
                </c:pt>
                <c:pt idx="22">
                  <c:v>281412544</c:v>
                </c:pt>
                <c:pt idx="23">
                  <c:v>296652082</c:v>
                </c:pt>
                <c:pt idx="24">
                  <c:v>312328596</c:v>
                </c:pt>
                <c:pt idx="25">
                  <c:v>322269800</c:v>
                </c:pt>
                <c:pt idx="26">
                  <c:v>361051420</c:v>
                </c:pt>
                <c:pt idx="27">
                  <c:v>383446440</c:v>
                </c:pt>
                <c:pt idx="28">
                  <c:v>384101904</c:v>
                </c:pt>
                <c:pt idx="29">
                  <c:v>383555684</c:v>
                </c:pt>
                <c:pt idx="30">
                  <c:v>401690188</c:v>
                </c:pt>
                <c:pt idx="31">
                  <c:v>435391962</c:v>
                </c:pt>
                <c:pt idx="32">
                  <c:v>465925660</c:v>
                </c:pt>
                <c:pt idx="33">
                  <c:v>476522328</c:v>
                </c:pt>
                <c:pt idx="34">
                  <c:v>482366882</c:v>
                </c:pt>
                <c:pt idx="35">
                  <c:v>484333274</c:v>
                </c:pt>
                <c:pt idx="36">
                  <c:v>484715628</c:v>
                </c:pt>
                <c:pt idx="37">
                  <c:v>500665252</c:v>
                </c:pt>
                <c:pt idx="38">
                  <c:v>514047642</c:v>
                </c:pt>
                <c:pt idx="39">
                  <c:v>524043468</c:v>
                </c:pt>
                <c:pt idx="40">
                  <c:v>550589760</c:v>
                </c:pt>
                <c:pt idx="41">
                  <c:v>575169660</c:v>
                </c:pt>
                <c:pt idx="42">
                  <c:v>610673960</c:v>
                </c:pt>
                <c:pt idx="43">
                  <c:v>569161240</c:v>
                </c:pt>
                <c:pt idx="44">
                  <c:v>569707460</c:v>
                </c:pt>
                <c:pt idx="45">
                  <c:v>647270700</c:v>
                </c:pt>
                <c:pt idx="46">
                  <c:v>613405060</c:v>
                </c:pt>
                <c:pt idx="47">
                  <c:v>705170020</c:v>
                </c:pt>
                <c:pt idx="48">
                  <c:v>748321400</c:v>
                </c:pt>
                <c:pt idx="49">
                  <c:v>789287900</c:v>
                </c:pt>
                <c:pt idx="50">
                  <c:v>815506460</c:v>
                </c:pt>
                <c:pt idx="51">
                  <c:v>845002340</c:v>
                </c:pt>
                <c:pt idx="52">
                  <c:v>841178800</c:v>
                </c:pt>
                <c:pt idx="53">
                  <c:v>873952000</c:v>
                </c:pt>
                <c:pt idx="54">
                  <c:v>906725200</c:v>
                </c:pt>
                <c:pt idx="55">
                  <c:v>955885000</c:v>
                </c:pt>
                <c:pt idx="56">
                  <c:v>1010507000</c:v>
                </c:pt>
                <c:pt idx="57">
                  <c:v>1103364400</c:v>
                </c:pt>
                <c:pt idx="58">
                  <c:v>1196221800</c:v>
                </c:pt>
                <c:pt idx="59">
                  <c:v>1283617000</c:v>
                </c:pt>
                <c:pt idx="60">
                  <c:v>1392861000</c:v>
                </c:pt>
                <c:pt idx="61">
                  <c:v>1513029400</c:v>
                </c:pt>
                <c:pt idx="62">
                  <c:v>1551264800</c:v>
                </c:pt>
                <c:pt idx="63">
                  <c:v>1671433200</c:v>
                </c:pt>
                <c:pt idx="64">
                  <c:v>1807988200</c:v>
                </c:pt>
                <c:pt idx="65">
                  <c:v>1857148000</c:v>
                </c:pt>
              </c:numCache>
            </c:numRef>
          </c:val>
          <c:smooth val="0"/>
        </c:ser>
        <c:ser>
          <c:idx val="12"/>
          <c:order val="5"/>
          <c:tx>
            <c:strRef>
              <c:f>USGS!$B$14</c:f>
              <c:strCache>
                <c:ptCount val="1"/>
                <c:pt idx="0">
                  <c:v>Net Sequestration</c:v>
                </c:pt>
              </c:strCache>
            </c:strRef>
          </c:tx>
          <c:marker>
            <c:symbol val="none"/>
          </c:marker>
          <c:cat>
            <c:numRef>
              <c:f>USGS!$C$1:$BP$1</c:f>
              <c:numCache>
                <c:formatCode>yyyy</c:formatCode>
                <c:ptCount val="66"/>
                <c:pt idx="0">
                  <c:v>16983</c:v>
                </c:pt>
                <c:pt idx="1">
                  <c:v>17348</c:v>
                </c:pt>
                <c:pt idx="2">
                  <c:v>17714</c:v>
                </c:pt>
                <c:pt idx="3">
                  <c:v>18079</c:v>
                </c:pt>
                <c:pt idx="4">
                  <c:v>18444</c:v>
                </c:pt>
                <c:pt idx="5">
                  <c:v>18809</c:v>
                </c:pt>
                <c:pt idx="6">
                  <c:v>19175</c:v>
                </c:pt>
                <c:pt idx="7">
                  <c:v>19540</c:v>
                </c:pt>
                <c:pt idx="8">
                  <c:v>19905</c:v>
                </c:pt>
                <c:pt idx="9">
                  <c:v>20270</c:v>
                </c:pt>
                <c:pt idx="10">
                  <c:v>20636</c:v>
                </c:pt>
                <c:pt idx="11">
                  <c:v>21001</c:v>
                </c:pt>
                <c:pt idx="12">
                  <c:v>21366</c:v>
                </c:pt>
                <c:pt idx="13">
                  <c:v>21731</c:v>
                </c:pt>
                <c:pt idx="14">
                  <c:v>22097</c:v>
                </c:pt>
                <c:pt idx="15">
                  <c:v>22462</c:v>
                </c:pt>
                <c:pt idx="16">
                  <c:v>22827</c:v>
                </c:pt>
                <c:pt idx="17">
                  <c:v>23192</c:v>
                </c:pt>
                <c:pt idx="18">
                  <c:v>23558</c:v>
                </c:pt>
                <c:pt idx="19">
                  <c:v>23923</c:v>
                </c:pt>
                <c:pt idx="20">
                  <c:v>24288</c:v>
                </c:pt>
                <c:pt idx="21">
                  <c:v>24653</c:v>
                </c:pt>
                <c:pt idx="22">
                  <c:v>25019</c:v>
                </c:pt>
                <c:pt idx="23">
                  <c:v>25384</c:v>
                </c:pt>
                <c:pt idx="24">
                  <c:v>25749</c:v>
                </c:pt>
                <c:pt idx="25">
                  <c:v>26114</c:v>
                </c:pt>
                <c:pt idx="26">
                  <c:v>26480</c:v>
                </c:pt>
                <c:pt idx="27">
                  <c:v>26845</c:v>
                </c:pt>
                <c:pt idx="28">
                  <c:v>27210</c:v>
                </c:pt>
                <c:pt idx="29">
                  <c:v>27575</c:v>
                </c:pt>
                <c:pt idx="30">
                  <c:v>27941</c:v>
                </c:pt>
                <c:pt idx="31">
                  <c:v>28306</c:v>
                </c:pt>
                <c:pt idx="32">
                  <c:v>28671</c:v>
                </c:pt>
                <c:pt idx="33">
                  <c:v>29036</c:v>
                </c:pt>
                <c:pt idx="34">
                  <c:v>29402</c:v>
                </c:pt>
                <c:pt idx="35">
                  <c:v>29767</c:v>
                </c:pt>
                <c:pt idx="36">
                  <c:v>30132</c:v>
                </c:pt>
                <c:pt idx="37">
                  <c:v>30497</c:v>
                </c:pt>
                <c:pt idx="38">
                  <c:v>30863</c:v>
                </c:pt>
                <c:pt idx="39">
                  <c:v>31228</c:v>
                </c:pt>
                <c:pt idx="40">
                  <c:v>31593</c:v>
                </c:pt>
                <c:pt idx="41">
                  <c:v>31958</c:v>
                </c:pt>
                <c:pt idx="42">
                  <c:v>32324</c:v>
                </c:pt>
                <c:pt idx="43">
                  <c:v>32689</c:v>
                </c:pt>
                <c:pt idx="44">
                  <c:v>33054</c:v>
                </c:pt>
                <c:pt idx="45">
                  <c:v>33419</c:v>
                </c:pt>
                <c:pt idx="46">
                  <c:v>33785</c:v>
                </c:pt>
                <c:pt idx="47">
                  <c:v>34150</c:v>
                </c:pt>
                <c:pt idx="48">
                  <c:v>34515</c:v>
                </c:pt>
                <c:pt idx="49">
                  <c:v>34880</c:v>
                </c:pt>
                <c:pt idx="50">
                  <c:v>35246</c:v>
                </c:pt>
                <c:pt idx="51">
                  <c:v>35611</c:v>
                </c:pt>
                <c:pt idx="52">
                  <c:v>35976</c:v>
                </c:pt>
                <c:pt idx="53">
                  <c:v>36341</c:v>
                </c:pt>
                <c:pt idx="54">
                  <c:v>36707</c:v>
                </c:pt>
                <c:pt idx="55">
                  <c:v>37072</c:v>
                </c:pt>
                <c:pt idx="56">
                  <c:v>37437</c:v>
                </c:pt>
                <c:pt idx="57">
                  <c:v>37802</c:v>
                </c:pt>
                <c:pt idx="58">
                  <c:v>38168</c:v>
                </c:pt>
                <c:pt idx="59">
                  <c:v>38533</c:v>
                </c:pt>
                <c:pt idx="60">
                  <c:v>38898</c:v>
                </c:pt>
                <c:pt idx="61">
                  <c:v>39263</c:v>
                </c:pt>
                <c:pt idx="62">
                  <c:v>39629</c:v>
                </c:pt>
                <c:pt idx="63">
                  <c:v>39994</c:v>
                </c:pt>
                <c:pt idx="64">
                  <c:v>40359</c:v>
                </c:pt>
                <c:pt idx="65">
                  <c:v>40724</c:v>
                </c:pt>
              </c:numCache>
            </c:numRef>
          </c:cat>
          <c:val>
            <c:numRef>
              <c:f>USGS!$C$14:$BP$14</c:f>
              <c:numCache>
                <c:formatCode>#,##0</c:formatCode>
                <c:ptCount val="66"/>
                <c:pt idx="0">
                  <c:v>484332383.33333349</c:v>
                </c:pt>
                <c:pt idx="1">
                  <c:v>573182324</c:v>
                </c:pt>
                <c:pt idx="2">
                  <c:v>681405560</c:v>
                </c:pt>
                <c:pt idx="3">
                  <c:v>768251366.66666687</c:v>
                </c:pt>
                <c:pt idx="4">
                  <c:v>888499406.66666698</c:v>
                </c:pt>
                <c:pt idx="5">
                  <c:v>995386553.33333349</c:v>
                </c:pt>
                <c:pt idx="6">
                  <c:v>1075551913.3333335</c:v>
                </c:pt>
                <c:pt idx="7">
                  <c:v>1189119506.6666667</c:v>
                </c:pt>
                <c:pt idx="8">
                  <c:v>1302019055.3333335</c:v>
                </c:pt>
                <c:pt idx="9">
                  <c:v>1451661060.6666672</c:v>
                </c:pt>
                <c:pt idx="10">
                  <c:v>1572577145.3333337</c:v>
                </c:pt>
                <c:pt idx="11">
                  <c:v>1649402282.0000002</c:v>
                </c:pt>
                <c:pt idx="12">
                  <c:v>1753617250.0000002</c:v>
                </c:pt>
                <c:pt idx="13">
                  <c:v>1966055454.0000002</c:v>
                </c:pt>
                <c:pt idx="14">
                  <c:v>2114361370</c:v>
                </c:pt>
                <c:pt idx="15">
                  <c:v>2225924829.3333335</c:v>
                </c:pt>
                <c:pt idx="16">
                  <c:v>2394940130</c:v>
                </c:pt>
                <c:pt idx="17">
                  <c:v>2525208840</c:v>
                </c:pt>
                <c:pt idx="18">
                  <c:v>2776393634.666667</c:v>
                </c:pt>
                <c:pt idx="19">
                  <c:v>2895305585.3333344</c:v>
                </c:pt>
                <c:pt idx="20">
                  <c:v>3101063342.6666675</c:v>
                </c:pt>
                <c:pt idx="21">
                  <c:v>3205278310.6666675</c:v>
                </c:pt>
                <c:pt idx="22">
                  <c:v>3441766122.6666675</c:v>
                </c:pt>
                <c:pt idx="23">
                  <c:v>3628150584.6666679</c:v>
                </c:pt>
                <c:pt idx="24">
                  <c:v>3819879404.0000005</c:v>
                </c:pt>
                <c:pt idx="25">
                  <c:v>3941463533.3333344</c:v>
                </c:pt>
                <c:pt idx="26">
                  <c:v>4415775246.666667</c:v>
                </c:pt>
                <c:pt idx="27">
                  <c:v>4689673560</c:v>
                </c:pt>
                <c:pt idx="28">
                  <c:v>4697690096</c:v>
                </c:pt>
                <c:pt idx="29">
                  <c:v>4691009649.333334</c:v>
                </c:pt>
                <c:pt idx="30">
                  <c:v>4912800478.666667</c:v>
                </c:pt>
                <c:pt idx="31">
                  <c:v>5324984038</c:v>
                </c:pt>
                <c:pt idx="32">
                  <c:v>5698421006.6666689</c:v>
                </c:pt>
                <c:pt idx="33">
                  <c:v>5828021672</c:v>
                </c:pt>
                <c:pt idx="34">
                  <c:v>5899502451.3333349</c:v>
                </c:pt>
                <c:pt idx="35">
                  <c:v>5923552059.3333349</c:v>
                </c:pt>
                <c:pt idx="36">
                  <c:v>5928228372</c:v>
                </c:pt>
                <c:pt idx="37">
                  <c:v>6123297414.6666689</c:v>
                </c:pt>
                <c:pt idx="38">
                  <c:v>6286968358</c:v>
                </c:pt>
                <c:pt idx="39">
                  <c:v>6409220532.000001</c:v>
                </c:pt>
                <c:pt idx="40">
                  <c:v>6733890240.000001</c:v>
                </c:pt>
                <c:pt idx="41">
                  <c:v>7034510340.000001</c:v>
                </c:pt>
                <c:pt idx="42">
                  <c:v>7468739373.3333359</c:v>
                </c:pt>
                <c:pt idx="43">
                  <c:v>6961025426.6666689</c:v>
                </c:pt>
                <c:pt idx="44">
                  <c:v>6967705873.3333359</c:v>
                </c:pt>
                <c:pt idx="45">
                  <c:v>7916329300.000001</c:v>
                </c:pt>
                <c:pt idx="46">
                  <c:v>7502141606.6666689</c:v>
                </c:pt>
                <c:pt idx="47">
                  <c:v>8624456646.6666679</c:v>
                </c:pt>
                <c:pt idx="48">
                  <c:v>9152211933.333334</c:v>
                </c:pt>
                <c:pt idx="49">
                  <c:v>9653245433.333334</c:v>
                </c:pt>
                <c:pt idx="50">
                  <c:v>9973906873.333334</c:v>
                </c:pt>
                <c:pt idx="51">
                  <c:v>10334650993.333338</c:v>
                </c:pt>
                <c:pt idx="52">
                  <c:v>10287887866.666668</c:v>
                </c:pt>
                <c:pt idx="53">
                  <c:v>10688714666.666668</c:v>
                </c:pt>
                <c:pt idx="54">
                  <c:v>11089541466.666668</c:v>
                </c:pt>
                <c:pt idx="55">
                  <c:v>11690781666.66667</c:v>
                </c:pt>
                <c:pt idx="56">
                  <c:v>12358826333.333338</c:v>
                </c:pt>
                <c:pt idx="57">
                  <c:v>13494502266.66667</c:v>
                </c:pt>
                <c:pt idx="58">
                  <c:v>14630178200.000002</c:v>
                </c:pt>
                <c:pt idx="59">
                  <c:v>15699049666.666672</c:v>
                </c:pt>
                <c:pt idx="60">
                  <c:v>17035139000</c:v>
                </c:pt>
                <c:pt idx="61">
                  <c:v>18504837266.666668</c:v>
                </c:pt>
                <c:pt idx="62">
                  <c:v>18972468533.333336</c:v>
                </c:pt>
                <c:pt idx="63">
                  <c:v>20442166800</c:v>
                </c:pt>
                <c:pt idx="64">
                  <c:v>22112278466.666676</c:v>
                </c:pt>
                <c:pt idx="65">
                  <c:v>22713518666.666676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25024"/>
        <c:axId val="113026560"/>
      </c:lineChart>
      <c:dateAx>
        <c:axId val="11302502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113026560"/>
        <c:crosses val="autoZero"/>
        <c:auto val="1"/>
        <c:lblOffset val="100"/>
        <c:baseTimeUnit val="years"/>
      </c:dateAx>
      <c:valAx>
        <c:axId val="11302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302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14287</xdr:rowOff>
    </xdr:from>
    <xdr:to>
      <xdr:col>17</xdr:col>
      <xdr:colOff>461962</xdr:colOff>
      <xdr:row>43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4"/>
  <sheetViews>
    <sheetView tabSelected="1" topLeftCell="C7" workbookViewId="0">
      <selection activeCell="B30" sqref="B30"/>
    </sheetView>
  </sheetViews>
  <sheetFormatPr defaultRowHeight="12.75" x14ac:dyDescent="0.2"/>
  <cols>
    <col min="1" max="1" width="9.85546875" customWidth="1"/>
    <col min="2" max="2" width="75.5703125" customWidth="1"/>
    <col min="3" max="3" width="14.85546875" customWidth="1"/>
    <col min="4" max="6" width="13.7109375" customWidth="1"/>
    <col min="7" max="7" width="15.85546875" customWidth="1"/>
    <col min="8" max="8" width="16" customWidth="1"/>
    <col min="9" max="24" width="15.85546875" customWidth="1"/>
    <col min="25" max="49" width="16.28515625" customWidth="1"/>
    <col min="50" max="51" width="17.5703125" customWidth="1"/>
    <col min="52" max="53" width="17" customWidth="1"/>
    <col min="54" max="66" width="17.5703125" customWidth="1"/>
    <col min="67" max="70" width="16.85546875" customWidth="1"/>
    <col min="71" max="85" width="18.85546875" customWidth="1"/>
    <col min="86" max="86" width="17.7109375" customWidth="1"/>
  </cols>
  <sheetData>
    <row r="1" spans="1:70" s="5" customFormat="1" ht="15.75" x14ac:dyDescent="0.25">
      <c r="A1" s="14" t="s">
        <v>14</v>
      </c>
      <c r="B1" s="14" t="s">
        <v>0</v>
      </c>
      <c r="C1" s="4">
        <v>16983</v>
      </c>
      <c r="D1" s="4">
        <v>17348</v>
      </c>
      <c r="E1" s="4">
        <v>17714</v>
      </c>
      <c r="F1" s="4">
        <v>18079</v>
      </c>
      <c r="G1" s="4">
        <v>18444</v>
      </c>
      <c r="H1" s="4">
        <v>18809</v>
      </c>
      <c r="I1" s="4">
        <v>19175</v>
      </c>
      <c r="J1" s="4">
        <v>19540</v>
      </c>
      <c r="K1" s="4">
        <v>19905</v>
      </c>
      <c r="L1" s="4">
        <v>20270</v>
      </c>
      <c r="M1" s="4">
        <v>20636</v>
      </c>
      <c r="N1" s="4">
        <v>21001</v>
      </c>
      <c r="O1" s="4">
        <v>21366</v>
      </c>
      <c r="P1" s="4">
        <v>21731</v>
      </c>
      <c r="Q1" s="4">
        <v>22097</v>
      </c>
      <c r="R1" s="4">
        <v>22462</v>
      </c>
      <c r="S1" s="4">
        <v>22827</v>
      </c>
      <c r="T1" s="4">
        <v>23192</v>
      </c>
      <c r="U1" s="4">
        <v>23558</v>
      </c>
      <c r="V1" s="4">
        <v>23923</v>
      </c>
      <c r="W1" s="4">
        <v>24288</v>
      </c>
      <c r="X1" s="4">
        <v>24653</v>
      </c>
      <c r="Y1" s="4">
        <v>25019</v>
      </c>
      <c r="Z1" s="4">
        <v>25384</v>
      </c>
      <c r="AA1" s="4">
        <v>25749</v>
      </c>
      <c r="AB1" s="4">
        <v>26114</v>
      </c>
      <c r="AC1" s="4">
        <v>26480</v>
      </c>
      <c r="AD1" s="4">
        <v>26845</v>
      </c>
      <c r="AE1" s="4">
        <v>27210</v>
      </c>
      <c r="AF1" s="4">
        <v>27575</v>
      </c>
      <c r="AG1" s="4">
        <v>27941</v>
      </c>
      <c r="AH1" s="4">
        <v>28306</v>
      </c>
      <c r="AI1" s="4">
        <v>28671</v>
      </c>
      <c r="AJ1" s="4">
        <v>29036</v>
      </c>
      <c r="AK1" s="4">
        <v>29402</v>
      </c>
      <c r="AL1" s="4">
        <v>29767</v>
      </c>
      <c r="AM1" s="4">
        <v>30132</v>
      </c>
      <c r="AN1" s="4">
        <v>30497</v>
      </c>
      <c r="AO1" s="4">
        <v>30863</v>
      </c>
      <c r="AP1" s="4">
        <v>31228</v>
      </c>
      <c r="AQ1" s="4">
        <v>31593</v>
      </c>
      <c r="AR1" s="4">
        <v>31958</v>
      </c>
      <c r="AS1" s="4">
        <v>32324</v>
      </c>
      <c r="AT1" s="4">
        <v>32689</v>
      </c>
      <c r="AU1" s="4">
        <v>33054</v>
      </c>
      <c r="AV1" s="4">
        <v>33419</v>
      </c>
      <c r="AW1" s="4">
        <v>33785</v>
      </c>
      <c r="AX1" s="4">
        <v>34150</v>
      </c>
      <c r="AY1" s="4">
        <v>34515</v>
      </c>
      <c r="AZ1" s="4">
        <v>34880</v>
      </c>
      <c r="BA1" s="4">
        <v>35246</v>
      </c>
      <c r="BB1" s="4">
        <v>35611</v>
      </c>
      <c r="BC1" s="4">
        <v>35976</v>
      </c>
      <c r="BD1" s="4">
        <v>36341</v>
      </c>
      <c r="BE1" s="4">
        <v>36707</v>
      </c>
      <c r="BF1" s="4">
        <v>37072</v>
      </c>
      <c r="BG1" s="4">
        <v>37437</v>
      </c>
      <c r="BH1" s="4">
        <v>37802</v>
      </c>
      <c r="BI1" s="4">
        <v>38168</v>
      </c>
      <c r="BJ1" s="4">
        <v>38533</v>
      </c>
      <c r="BK1" s="4">
        <v>38898</v>
      </c>
      <c r="BL1" s="4">
        <v>39263</v>
      </c>
      <c r="BM1" s="4">
        <v>39629</v>
      </c>
      <c r="BN1" s="4">
        <v>39994</v>
      </c>
      <c r="BO1" s="4">
        <v>40359</v>
      </c>
      <c r="BP1" s="4">
        <v>40724</v>
      </c>
      <c r="BQ1" s="4"/>
      <c r="BR1" s="4"/>
    </row>
    <row r="2" spans="1:70" s="6" customFormat="1" ht="15" x14ac:dyDescent="0.2">
      <c r="A2" s="3" t="s">
        <v>15</v>
      </c>
      <c r="B2" s="3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>
        <v>11100000</v>
      </c>
      <c r="BG2" s="3">
        <v>12700000</v>
      </c>
      <c r="BH2" s="3">
        <v>14000000</v>
      </c>
      <c r="BI2" s="3">
        <v>16500000</v>
      </c>
      <c r="BJ2" s="3">
        <v>15200000</v>
      </c>
      <c r="BK2" s="3">
        <v>15200000</v>
      </c>
      <c r="BL2" s="3">
        <v>20300000</v>
      </c>
      <c r="BM2" s="3">
        <v>21400000</v>
      </c>
      <c r="BN2" s="3">
        <v>18200000</v>
      </c>
      <c r="BO2" s="3">
        <v>20000000</v>
      </c>
      <c r="BP2" s="3">
        <v>20500000</v>
      </c>
      <c r="BQ2" s="3"/>
      <c r="BR2" s="3"/>
    </row>
    <row r="3" spans="1:70" ht="15" x14ac:dyDescent="0.2">
      <c r="A3" s="2" t="s">
        <v>15</v>
      </c>
      <c r="B3" s="2" t="s">
        <v>7</v>
      </c>
      <c r="C3" s="3">
        <v>72500000</v>
      </c>
      <c r="D3" s="3">
        <v>85800000</v>
      </c>
      <c r="E3" s="3">
        <v>102000000</v>
      </c>
      <c r="F3" s="3">
        <v>115000000</v>
      </c>
      <c r="G3" s="3">
        <v>133000000</v>
      </c>
      <c r="H3" s="3">
        <v>149000000</v>
      </c>
      <c r="I3" s="3">
        <v>161000000</v>
      </c>
      <c r="J3" s="3">
        <v>178000000</v>
      </c>
      <c r="K3" s="3">
        <v>194900000</v>
      </c>
      <c r="L3" s="3">
        <v>217300000</v>
      </c>
      <c r="M3" s="3">
        <v>235400000</v>
      </c>
      <c r="N3" s="3">
        <v>246900000</v>
      </c>
      <c r="O3" s="3">
        <v>262500000</v>
      </c>
      <c r="P3" s="3">
        <v>294300000</v>
      </c>
      <c r="Q3" s="3">
        <v>316500000</v>
      </c>
      <c r="R3" s="3">
        <v>333200000</v>
      </c>
      <c r="S3" s="3">
        <v>358500000</v>
      </c>
      <c r="T3" s="3">
        <v>378000000</v>
      </c>
      <c r="U3" s="3">
        <v>415600000</v>
      </c>
      <c r="V3" s="3">
        <v>433400000</v>
      </c>
      <c r="W3" s="3">
        <v>464200000</v>
      </c>
      <c r="X3" s="3">
        <v>479800000</v>
      </c>
      <c r="Y3" s="3">
        <v>515200000</v>
      </c>
      <c r="Z3" s="3">
        <v>543100000</v>
      </c>
      <c r="AA3" s="3">
        <v>571800000</v>
      </c>
      <c r="AB3" s="3">
        <v>590000000</v>
      </c>
      <c r="AC3" s="3">
        <v>661000000</v>
      </c>
      <c r="AD3" s="3">
        <v>702000000</v>
      </c>
      <c r="AE3" s="3">
        <v>703200000</v>
      </c>
      <c r="AF3" s="3">
        <v>702200000</v>
      </c>
      <c r="AG3" s="3">
        <v>735400000</v>
      </c>
      <c r="AH3" s="3">
        <v>797100000</v>
      </c>
      <c r="AI3" s="3">
        <v>853000000</v>
      </c>
      <c r="AJ3" s="3">
        <v>872400000</v>
      </c>
      <c r="AK3" s="3">
        <v>883100000</v>
      </c>
      <c r="AL3" s="3">
        <v>886700000</v>
      </c>
      <c r="AM3" s="3">
        <v>887400000</v>
      </c>
      <c r="AN3" s="3">
        <v>916600000</v>
      </c>
      <c r="AO3" s="3">
        <v>941100000</v>
      </c>
      <c r="AP3" s="3">
        <v>959400000</v>
      </c>
      <c r="AQ3" s="3">
        <v>1008000000</v>
      </c>
      <c r="AR3" s="3">
        <v>1053000000</v>
      </c>
      <c r="AS3" s="3">
        <v>1118000000</v>
      </c>
      <c r="AT3" s="3">
        <v>1042000000</v>
      </c>
      <c r="AU3" s="3">
        <v>1043000000</v>
      </c>
      <c r="AV3" s="3">
        <v>1185000000</v>
      </c>
      <c r="AW3" s="3">
        <v>1123000000</v>
      </c>
      <c r="AX3" s="3">
        <v>1291000000</v>
      </c>
      <c r="AY3" s="3">
        <v>1370000000</v>
      </c>
      <c r="AZ3" s="3">
        <v>1445000000</v>
      </c>
      <c r="BA3" s="3">
        <v>1493000000</v>
      </c>
      <c r="BB3" s="3">
        <v>1547000000</v>
      </c>
      <c r="BC3" s="3">
        <v>1540000000</v>
      </c>
      <c r="BD3" s="3">
        <v>1600000000</v>
      </c>
      <c r="BE3" s="3">
        <v>1660000000</v>
      </c>
      <c r="BF3" s="3">
        <v>1750000000</v>
      </c>
      <c r="BG3" s="3">
        <v>1850000000</v>
      </c>
      <c r="BH3" s="3">
        <v>2020000000</v>
      </c>
      <c r="BI3" s="3">
        <v>2190000000</v>
      </c>
      <c r="BJ3" s="3">
        <v>2350000000</v>
      </c>
      <c r="BK3" s="3">
        <v>2550000000</v>
      </c>
      <c r="BL3" s="3">
        <v>2770000000</v>
      </c>
      <c r="BM3" s="3">
        <v>2840000000</v>
      </c>
      <c r="BN3" s="3">
        <v>3060000000</v>
      </c>
      <c r="BO3" s="3">
        <v>3310000000</v>
      </c>
      <c r="BP3" s="3">
        <v>3400000000</v>
      </c>
      <c r="BQ3" s="3"/>
      <c r="BR3" s="3"/>
    </row>
    <row r="4" spans="1:70" ht="15" x14ac:dyDescent="0.2">
      <c r="A4" s="1"/>
      <c r="B4" s="1" t="s">
        <v>8</v>
      </c>
      <c r="C4" s="3">
        <f t="shared" ref="C4:AH4" si="0">$C$24*C3</f>
        <v>62857500</v>
      </c>
      <c r="D4" s="3">
        <f t="shared" si="0"/>
        <v>74388600</v>
      </c>
      <c r="E4" s="3">
        <f t="shared" si="0"/>
        <v>88434000</v>
      </c>
      <c r="F4" s="3">
        <f t="shared" si="0"/>
        <v>99705000</v>
      </c>
      <c r="G4" s="3">
        <f t="shared" si="0"/>
        <v>115311000</v>
      </c>
      <c r="H4" s="3">
        <f t="shared" si="0"/>
        <v>129183000</v>
      </c>
      <c r="I4" s="3">
        <f t="shared" si="0"/>
        <v>139587000</v>
      </c>
      <c r="J4" s="3">
        <f t="shared" si="0"/>
        <v>154326000</v>
      </c>
      <c r="K4" s="3">
        <f t="shared" si="0"/>
        <v>168978300</v>
      </c>
      <c r="L4" s="3">
        <f t="shared" si="0"/>
        <v>188399100</v>
      </c>
      <c r="M4" s="3">
        <f t="shared" si="0"/>
        <v>204091800</v>
      </c>
      <c r="N4" s="3">
        <f t="shared" si="0"/>
        <v>214062300</v>
      </c>
      <c r="O4" s="3">
        <f t="shared" si="0"/>
        <v>227587500</v>
      </c>
      <c r="P4" s="3">
        <f t="shared" si="0"/>
        <v>255158100</v>
      </c>
      <c r="Q4" s="3">
        <f t="shared" si="0"/>
        <v>274405500</v>
      </c>
      <c r="R4" s="3">
        <f t="shared" si="0"/>
        <v>288884400</v>
      </c>
      <c r="S4" s="3">
        <f t="shared" si="0"/>
        <v>310819500</v>
      </c>
      <c r="T4" s="3">
        <f t="shared" si="0"/>
        <v>327726000</v>
      </c>
      <c r="U4" s="3">
        <f t="shared" si="0"/>
        <v>360325200</v>
      </c>
      <c r="V4" s="3">
        <f t="shared" si="0"/>
        <v>375757800</v>
      </c>
      <c r="W4" s="3">
        <f t="shared" si="0"/>
        <v>402461400</v>
      </c>
      <c r="X4" s="3">
        <f t="shared" si="0"/>
        <v>415986600</v>
      </c>
      <c r="Y4" s="3">
        <f t="shared" si="0"/>
        <v>446678400</v>
      </c>
      <c r="Z4" s="3">
        <f t="shared" si="0"/>
        <v>470867700</v>
      </c>
      <c r="AA4" s="3">
        <f t="shared" si="0"/>
        <v>495750600</v>
      </c>
      <c r="AB4" s="3">
        <f t="shared" si="0"/>
        <v>511530000</v>
      </c>
      <c r="AC4" s="3">
        <f t="shared" si="0"/>
        <v>573087000</v>
      </c>
      <c r="AD4" s="3">
        <f t="shared" si="0"/>
        <v>608634000</v>
      </c>
      <c r="AE4" s="3">
        <f t="shared" si="0"/>
        <v>609674400</v>
      </c>
      <c r="AF4" s="3">
        <f t="shared" si="0"/>
        <v>608807400</v>
      </c>
      <c r="AG4" s="3">
        <f t="shared" si="0"/>
        <v>637591800</v>
      </c>
      <c r="AH4" s="3">
        <f t="shared" si="0"/>
        <v>691085700</v>
      </c>
      <c r="AI4" s="3">
        <f t="shared" ref="AI4:BN4" si="1">$C$24*AI3</f>
        <v>739551000</v>
      </c>
      <c r="AJ4" s="3">
        <f t="shared" si="1"/>
        <v>756370800</v>
      </c>
      <c r="AK4" s="3">
        <f t="shared" si="1"/>
        <v>765647700</v>
      </c>
      <c r="AL4" s="3">
        <f t="shared" si="1"/>
        <v>768768900</v>
      </c>
      <c r="AM4" s="3">
        <f t="shared" si="1"/>
        <v>769375800</v>
      </c>
      <c r="AN4" s="3">
        <f t="shared" si="1"/>
        <v>794692200</v>
      </c>
      <c r="AO4" s="3">
        <f t="shared" si="1"/>
        <v>815933700</v>
      </c>
      <c r="AP4" s="3">
        <f t="shared" si="1"/>
        <v>831799800</v>
      </c>
      <c r="AQ4" s="3">
        <f t="shared" si="1"/>
        <v>873936000</v>
      </c>
      <c r="AR4" s="3">
        <f t="shared" si="1"/>
        <v>912951000</v>
      </c>
      <c r="AS4" s="3">
        <f t="shared" si="1"/>
        <v>969306000</v>
      </c>
      <c r="AT4" s="3">
        <f t="shared" si="1"/>
        <v>903414000</v>
      </c>
      <c r="AU4" s="3">
        <f t="shared" si="1"/>
        <v>904281000</v>
      </c>
      <c r="AV4" s="3">
        <f t="shared" si="1"/>
        <v>1027395000</v>
      </c>
      <c r="AW4" s="3">
        <f t="shared" si="1"/>
        <v>973641000</v>
      </c>
      <c r="AX4" s="3">
        <f t="shared" si="1"/>
        <v>1119297000</v>
      </c>
      <c r="AY4" s="3">
        <f t="shared" si="1"/>
        <v>1187790000</v>
      </c>
      <c r="AZ4" s="3">
        <f t="shared" si="1"/>
        <v>1252815000</v>
      </c>
      <c r="BA4" s="3">
        <f t="shared" si="1"/>
        <v>1294431000</v>
      </c>
      <c r="BB4" s="3">
        <f t="shared" si="1"/>
        <v>1341249000</v>
      </c>
      <c r="BC4" s="3">
        <f t="shared" si="1"/>
        <v>1335180000</v>
      </c>
      <c r="BD4" s="3">
        <f t="shared" si="1"/>
        <v>1387200000</v>
      </c>
      <c r="BE4" s="3">
        <f t="shared" si="1"/>
        <v>1439220000</v>
      </c>
      <c r="BF4" s="3">
        <f t="shared" si="1"/>
        <v>1517250000</v>
      </c>
      <c r="BG4" s="3">
        <f t="shared" si="1"/>
        <v>1603950000</v>
      </c>
      <c r="BH4" s="3">
        <f t="shared" si="1"/>
        <v>1751340000</v>
      </c>
      <c r="BI4" s="3">
        <f t="shared" si="1"/>
        <v>1898730000</v>
      </c>
      <c r="BJ4" s="3">
        <f t="shared" si="1"/>
        <v>2037450000</v>
      </c>
      <c r="BK4" s="3">
        <f t="shared" si="1"/>
        <v>2210850000</v>
      </c>
      <c r="BL4" s="3">
        <f t="shared" si="1"/>
        <v>2401590000</v>
      </c>
      <c r="BM4" s="3">
        <f t="shared" si="1"/>
        <v>2462280000</v>
      </c>
      <c r="BN4" s="3">
        <f t="shared" si="1"/>
        <v>2653020000</v>
      </c>
      <c r="BO4" s="3">
        <f>$C$24*BO3</f>
        <v>2869770000</v>
      </c>
      <c r="BP4" s="3">
        <f>$C$24*BP3</f>
        <v>2947800000</v>
      </c>
      <c r="BQ4" s="3"/>
      <c r="BR4" s="3"/>
    </row>
    <row r="5" spans="1:70" s="6" customFormat="1" ht="15" x14ac:dyDescent="0.2">
      <c r="A5" s="3"/>
      <c r="B5" s="3" t="s">
        <v>1</v>
      </c>
      <c r="C5" s="3">
        <f t="shared" ref="C5:AH5" si="2">C3/$C$19</f>
        <v>604166666.66666675</v>
      </c>
      <c r="D5" s="3">
        <f t="shared" si="2"/>
        <v>715000000</v>
      </c>
      <c r="E5" s="3">
        <f t="shared" si="2"/>
        <v>850000000</v>
      </c>
      <c r="F5" s="3">
        <f t="shared" si="2"/>
        <v>958333333.33333337</v>
      </c>
      <c r="G5" s="3">
        <f t="shared" si="2"/>
        <v>1108333333.3333335</v>
      </c>
      <c r="H5" s="3">
        <f t="shared" si="2"/>
        <v>1241666666.6666667</v>
      </c>
      <c r="I5" s="3">
        <f t="shared" si="2"/>
        <v>1341666666.6666667</v>
      </c>
      <c r="J5" s="3">
        <f t="shared" si="2"/>
        <v>1483333333.3333335</v>
      </c>
      <c r="K5" s="3">
        <f t="shared" si="2"/>
        <v>1624166666.6666667</v>
      </c>
      <c r="L5" s="3">
        <f t="shared" si="2"/>
        <v>1810833333.3333335</v>
      </c>
      <c r="M5" s="3">
        <f t="shared" si="2"/>
        <v>1961666666.6666667</v>
      </c>
      <c r="N5" s="3">
        <f t="shared" si="2"/>
        <v>2057500000</v>
      </c>
      <c r="O5" s="3">
        <f t="shared" si="2"/>
        <v>2187500000</v>
      </c>
      <c r="P5" s="3">
        <f t="shared" si="2"/>
        <v>2452500000</v>
      </c>
      <c r="Q5" s="3">
        <f t="shared" si="2"/>
        <v>2637500000</v>
      </c>
      <c r="R5" s="3">
        <f t="shared" si="2"/>
        <v>2776666666.666667</v>
      </c>
      <c r="S5" s="3">
        <f t="shared" si="2"/>
        <v>2987500000</v>
      </c>
      <c r="T5" s="3">
        <f t="shared" si="2"/>
        <v>3150000000</v>
      </c>
      <c r="U5" s="3">
        <f t="shared" si="2"/>
        <v>3463333333.3333335</v>
      </c>
      <c r="V5" s="3">
        <f t="shared" si="2"/>
        <v>3611666666.666667</v>
      </c>
      <c r="W5" s="3">
        <f t="shared" si="2"/>
        <v>3868333333.3333335</v>
      </c>
      <c r="X5" s="3">
        <f t="shared" si="2"/>
        <v>3998333333.3333335</v>
      </c>
      <c r="Y5" s="3">
        <f t="shared" si="2"/>
        <v>4293333333.3333335</v>
      </c>
      <c r="Z5" s="3">
        <f t="shared" si="2"/>
        <v>4525833333.333334</v>
      </c>
      <c r="AA5" s="3">
        <f t="shared" si="2"/>
        <v>4765000000</v>
      </c>
      <c r="AB5" s="3">
        <f t="shared" si="2"/>
        <v>4916666666.666667</v>
      </c>
      <c r="AC5" s="3">
        <f t="shared" si="2"/>
        <v>5508333333.333334</v>
      </c>
      <c r="AD5" s="3">
        <f t="shared" si="2"/>
        <v>5850000000</v>
      </c>
      <c r="AE5" s="3">
        <f t="shared" si="2"/>
        <v>5860000000</v>
      </c>
      <c r="AF5" s="3">
        <f t="shared" si="2"/>
        <v>5851666666.666667</v>
      </c>
      <c r="AG5" s="3">
        <f t="shared" si="2"/>
        <v>6128333333.333334</v>
      </c>
      <c r="AH5" s="3">
        <f t="shared" si="2"/>
        <v>6642500000</v>
      </c>
      <c r="AI5" s="3">
        <f t="shared" ref="AI5:BN5" si="3">AI3/$C$19</f>
        <v>7108333333.333334</v>
      </c>
      <c r="AJ5" s="3">
        <f t="shared" si="3"/>
        <v>7270000000</v>
      </c>
      <c r="AK5" s="3">
        <f t="shared" si="3"/>
        <v>7359166666.666667</v>
      </c>
      <c r="AL5" s="3">
        <f t="shared" si="3"/>
        <v>7389166666.666667</v>
      </c>
      <c r="AM5" s="3">
        <f t="shared" si="3"/>
        <v>7395000000</v>
      </c>
      <c r="AN5" s="3">
        <f t="shared" si="3"/>
        <v>7638333333.333334</v>
      </c>
      <c r="AO5" s="3">
        <f t="shared" si="3"/>
        <v>7842500000</v>
      </c>
      <c r="AP5" s="3">
        <f t="shared" si="3"/>
        <v>7995000000</v>
      </c>
      <c r="AQ5" s="3">
        <f t="shared" si="3"/>
        <v>8400000000</v>
      </c>
      <c r="AR5" s="3">
        <f t="shared" si="3"/>
        <v>8775000000</v>
      </c>
      <c r="AS5" s="3">
        <f t="shared" si="3"/>
        <v>9316666666.6666679</v>
      </c>
      <c r="AT5" s="3">
        <f t="shared" si="3"/>
        <v>8683333333.333334</v>
      </c>
      <c r="AU5" s="3">
        <f t="shared" si="3"/>
        <v>8691666666.6666679</v>
      </c>
      <c r="AV5" s="3">
        <f t="shared" si="3"/>
        <v>9875000000</v>
      </c>
      <c r="AW5" s="3">
        <f t="shared" si="3"/>
        <v>9358333333.333334</v>
      </c>
      <c r="AX5" s="3">
        <f t="shared" si="3"/>
        <v>10758333333.333334</v>
      </c>
      <c r="AY5" s="3">
        <f t="shared" si="3"/>
        <v>11416666666.666668</v>
      </c>
      <c r="AZ5" s="3">
        <f t="shared" si="3"/>
        <v>12041666666.666668</v>
      </c>
      <c r="BA5" s="3">
        <f t="shared" si="3"/>
        <v>12441666666.666668</v>
      </c>
      <c r="BB5" s="3">
        <f t="shared" si="3"/>
        <v>12891666666.666668</v>
      </c>
      <c r="BC5" s="3">
        <f t="shared" si="3"/>
        <v>12833333333.333334</v>
      </c>
      <c r="BD5" s="3">
        <f t="shared" si="3"/>
        <v>13333333333.333334</v>
      </c>
      <c r="BE5" s="3">
        <f t="shared" si="3"/>
        <v>13833333333.333334</v>
      </c>
      <c r="BF5" s="3">
        <f t="shared" si="3"/>
        <v>14583333333.333334</v>
      </c>
      <c r="BG5" s="3">
        <f t="shared" si="3"/>
        <v>15416666666.666668</v>
      </c>
      <c r="BH5" s="3">
        <f t="shared" si="3"/>
        <v>16833333333.333334</v>
      </c>
      <c r="BI5" s="3">
        <f t="shared" si="3"/>
        <v>18250000000</v>
      </c>
      <c r="BJ5" s="3">
        <f t="shared" si="3"/>
        <v>19583333333.333336</v>
      </c>
      <c r="BK5" s="3">
        <f t="shared" si="3"/>
        <v>21250000000</v>
      </c>
      <c r="BL5" s="3">
        <f t="shared" si="3"/>
        <v>23083333333.333336</v>
      </c>
      <c r="BM5" s="3">
        <f t="shared" si="3"/>
        <v>23666666666.666668</v>
      </c>
      <c r="BN5" s="3">
        <f t="shared" si="3"/>
        <v>25500000000</v>
      </c>
      <c r="BO5" s="3">
        <f>BO3/$C$19</f>
        <v>27583333333.333336</v>
      </c>
      <c r="BP5" s="3">
        <f>BP3/$C$19</f>
        <v>28333333333.333336</v>
      </c>
      <c r="BQ5" s="3"/>
      <c r="BR5" s="3"/>
    </row>
    <row r="6" spans="1:70" s="6" customFormat="1" ht="15" x14ac:dyDescent="0.2">
      <c r="A6" s="3"/>
      <c r="B6" s="3" t="s">
        <v>4</v>
      </c>
      <c r="C6" s="3">
        <f t="shared" ref="C6:AH6" si="4">$C$25*C5</f>
        <v>483333333.33333343</v>
      </c>
      <c r="D6" s="3">
        <f t="shared" si="4"/>
        <v>572000000</v>
      </c>
      <c r="E6" s="3">
        <f t="shared" si="4"/>
        <v>680000000</v>
      </c>
      <c r="F6" s="3">
        <f t="shared" si="4"/>
        <v>766666666.66666675</v>
      </c>
      <c r="G6" s="3">
        <f t="shared" si="4"/>
        <v>886666666.66666687</v>
      </c>
      <c r="H6" s="3">
        <f t="shared" si="4"/>
        <v>993333333.33333349</v>
      </c>
      <c r="I6" s="3">
        <f t="shared" si="4"/>
        <v>1073333333.3333335</v>
      </c>
      <c r="J6" s="3">
        <f t="shared" si="4"/>
        <v>1186666666.6666667</v>
      </c>
      <c r="K6" s="3">
        <f t="shared" si="4"/>
        <v>1299333333.3333335</v>
      </c>
      <c r="L6" s="3">
        <f t="shared" si="4"/>
        <v>1448666666.666667</v>
      </c>
      <c r="M6" s="3">
        <f t="shared" si="4"/>
        <v>1569333333.3333335</v>
      </c>
      <c r="N6" s="3">
        <f t="shared" si="4"/>
        <v>1646000000</v>
      </c>
      <c r="O6" s="3">
        <f t="shared" si="4"/>
        <v>1750000000</v>
      </c>
      <c r="P6" s="3">
        <f t="shared" si="4"/>
        <v>1962000000</v>
      </c>
      <c r="Q6" s="3">
        <f t="shared" si="4"/>
        <v>2110000000</v>
      </c>
      <c r="R6" s="3">
        <f t="shared" si="4"/>
        <v>2221333333.3333335</v>
      </c>
      <c r="S6" s="3">
        <f t="shared" si="4"/>
        <v>2390000000</v>
      </c>
      <c r="T6" s="3">
        <f t="shared" si="4"/>
        <v>2520000000</v>
      </c>
      <c r="U6" s="3">
        <f t="shared" si="4"/>
        <v>2770666666.666667</v>
      </c>
      <c r="V6" s="3">
        <f t="shared" si="4"/>
        <v>2889333333.333334</v>
      </c>
      <c r="W6" s="3">
        <f t="shared" si="4"/>
        <v>3094666666.666667</v>
      </c>
      <c r="X6" s="3">
        <f t="shared" si="4"/>
        <v>3198666666.666667</v>
      </c>
      <c r="Y6" s="3">
        <f t="shared" si="4"/>
        <v>3434666666.666667</v>
      </c>
      <c r="Z6" s="3">
        <f t="shared" si="4"/>
        <v>3620666666.6666675</v>
      </c>
      <c r="AA6" s="3">
        <f t="shared" si="4"/>
        <v>3812000000</v>
      </c>
      <c r="AB6" s="3">
        <f t="shared" si="4"/>
        <v>3933333333.333334</v>
      </c>
      <c r="AC6" s="3">
        <f t="shared" si="4"/>
        <v>4406666666.666667</v>
      </c>
      <c r="AD6" s="3">
        <f t="shared" si="4"/>
        <v>4680000000</v>
      </c>
      <c r="AE6" s="3">
        <f t="shared" si="4"/>
        <v>4688000000</v>
      </c>
      <c r="AF6" s="3">
        <f t="shared" si="4"/>
        <v>4681333333.333334</v>
      </c>
      <c r="AG6" s="3">
        <f t="shared" si="4"/>
        <v>4902666666.666667</v>
      </c>
      <c r="AH6" s="3">
        <f t="shared" si="4"/>
        <v>5314000000</v>
      </c>
      <c r="AI6" s="3">
        <f t="shared" ref="AI6:BN6" si="5">$C$25*AI5</f>
        <v>5686666666.6666679</v>
      </c>
      <c r="AJ6" s="3">
        <f t="shared" si="5"/>
        <v>5816000000</v>
      </c>
      <c r="AK6" s="3">
        <f t="shared" si="5"/>
        <v>5887333333.333334</v>
      </c>
      <c r="AL6" s="3">
        <f t="shared" si="5"/>
        <v>5911333333.333334</v>
      </c>
      <c r="AM6" s="3">
        <f t="shared" si="5"/>
        <v>5916000000</v>
      </c>
      <c r="AN6" s="3">
        <f t="shared" si="5"/>
        <v>6110666666.6666679</v>
      </c>
      <c r="AO6" s="3">
        <f t="shared" si="5"/>
        <v>6274000000</v>
      </c>
      <c r="AP6" s="3">
        <f t="shared" si="5"/>
        <v>6396000000</v>
      </c>
      <c r="AQ6" s="3">
        <f t="shared" si="5"/>
        <v>6720000000</v>
      </c>
      <c r="AR6" s="3">
        <f t="shared" si="5"/>
        <v>7020000000</v>
      </c>
      <c r="AS6" s="3">
        <f t="shared" si="5"/>
        <v>7453333333.3333349</v>
      </c>
      <c r="AT6" s="3">
        <f t="shared" si="5"/>
        <v>6946666666.6666679</v>
      </c>
      <c r="AU6" s="3">
        <f t="shared" si="5"/>
        <v>6953333333.3333349</v>
      </c>
      <c r="AV6" s="3">
        <f t="shared" si="5"/>
        <v>7900000000</v>
      </c>
      <c r="AW6" s="3">
        <f t="shared" si="5"/>
        <v>7486666666.6666679</v>
      </c>
      <c r="AX6" s="3">
        <f t="shared" si="5"/>
        <v>8606666666.6666679</v>
      </c>
      <c r="AY6" s="3">
        <f t="shared" si="5"/>
        <v>9133333333.333334</v>
      </c>
      <c r="AZ6" s="3">
        <f t="shared" si="5"/>
        <v>9633333333.333334</v>
      </c>
      <c r="BA6" s="3">
        <f t="shared" si="5"/>
        <v>9953333333.333334</v>
      </c>
      <c r="BB6" s="3">
        <f t="shared" si="5"/>
        <v>10313333333.333336</v>
      </c>
      <c r="BC6" s="3">
        <f t="shared" si="5"/>
        <v>10266666666.666668</v>
      </c>
      <c r="BD6" s="3">
        <f t="shared" si="5"/>
        <v>10666666666.666668</v>
      </c>
      <c r="BE6" s="3">
        <f t="shared" si="5"/>
        <v>11066666666.666668</v>
      </c>
      <c r="BF6" s="3">
        <f t="shared" si="5"/>
        <v>11666666666.666668</v>
      </c>
      <c r="BG6" s="3">
        <f t="shared" si="5"/>
        <v>12333333333.333336</v>
      </c>
      <c r="BH6" s="3">
        <f t="shared" si="5"/>
        <v>13466666666.666668</v>
      </c>
      <c r="BI6" s="3">
        <f t="shared" si="5"/>
        <v>14600000000</v>
      </c>
      <c r="BJ6" s="3">
        <f t="shared" si="5"/>
        <v>15666666666.66667</v>
      </c>
      <c r="BK6" s="3">
        <f t="shared" si="5"/>
        <v>17000000000</v>
      </c>
      <c r="BL6" s="3">
        <f t="shared" si="5"/>
        <v>18466666666.666668</v>
      </c>
      <c r="BM6" s="3">
        <f t="shared" si="5"/>
        <v>18933333333.333336</v>
      </c>
      <c r="BN6" s="3">
        <f t="shared" si="5"/>
        <v>20400000000</v>
      </c>
      <c r="BO6" s="3">
        <f>$C$25*BO5</f>
        <v>22066666666.666672</v>
      </c>
      <c r="BP6" s="3">
        <f>$C$25*BP5</f>
        <v>22666666666.666672</v>
      </c>
      <c r="BQ6" s="3"/>
      <c r="BR6" s="3"/>
    </row>
    <row r="7" spans="1:70" s="6" customFormat="1" ht="15" x14ac:dyDescent="0.2">
      <c r="A7" s="3"/>
      <c r="B7" s="3" t="s">
        <v>13</v>
      </c>
      <c r="C7" s="3">
        <f t="shared" ref="C7:AH7" si="6">$C$26*C6</f>
        <v>523933333.33333349</v>
      </c>
      <c r="D7" s="3">
        <f t="shared" si="6"/>
        <v>620048000</v>
      </c>
      <c r="E7" s="3">
        <f t="shared" si="6"/>
        <v>737120000</v>
      </c>
      <c r="F7" s="3">
        <f t="shared" si="6"/>
        <v>831066666.66666687</v>
      </c>
      <c r="G7" s="3">
        <f t="shared" si="6"/>
        <v>961146666.66666698</v>
      </c>
      <c r="H7" s="3">
        <f t="shared" si="6"/>
        <v>1076773333.3333335</v>
      </c>
      <c r="I7" s="3">
        <f t="shared" si="6"/>
        <v>1163493333.3333335</v>
      </c>
      <c r="J7" s="3">
        <f t="shared" si="6"/>
        <v>1286346666.6666667</v>
      </c>
      <c r="K7" s="3">
        <f t="shared" si="6"/>
        <v>1408477333.3333335</v>
      </c>
      <c r="L7" s="3">
        <f t="shared" si="6"/>
        <v>1570354666.6666672</v>
      </c>
      <c r="M7" s="3">
        <f t="shared" si="6"/>
        <v>1701157333.3333337</v>
      </c>
      <c r="N7" s="3">
        <f t="shared" si="6"/>
        <v>1784264000.0000002</v>
      </c>
      <c r="O7" s="3">
        <f t="shared" si="6"/>
        <v>1897000000.0000002</v>
      </c>
      <c r="P7" s="3">
        <f t="shared" si="6"/>
        <v>2126808000.0000002</v>
      </c>
      <c r="Q7" s="3">
        <f t="shared" si="6"/>
        <v>2287240000</v>
      </c>
      <c r="R7" s="3">
        <f t="shared" si="6"/>
        <v>2407925333.3333335</v>
      </c>
      <c r="S7" s="3">
        <f t="shared" si="6"/>
        <v>2590760000</v>
      </c>
      <c r="T7" s="3">
        <f t="shared" si="6"/>
        <v>2731680000</v>
      </c>
      <c r="U7" s="3">
        <f t="shared" si="6"/>
        <v>3003402666.666667</v>
      </c>
      <c r="V7" s="3">
        <f t="shared" si="6"/>
        <v>3132037333.3333344</v>
      </c>
      <c r="W7" s="3">
        <f t="shared" si="6"/>
        <v>3354618666.6666675</v>
      </c>
      <c r="X7" s="3">
        <f t="shared" si="6"/>
        <v>3467354666.6666675</v>
      </c>
      <c r="Y7" s="3">
        <f t="shared" si="6"/>
        <v>3723178666.6666675</v>
      </c>
      <c r="Z7" s="3">
        <f t="shared" si="6"/>
        <v>3924802666.6666679</v>
      </c>
      <c r="AA7" s="3">
        <f t="shared" si="6"/>
        <v>4132208000.0000005</v>
      </c>
      <c r="AB7" s="3">
        <f t="shared" si="6"/>
        <v>4263733333.3333344</v>
      </c>
      <c r="AC7" s="3">
        <f t="shared" si="6"/>
        <v>4776826666.666667</v>
      </c>
      <c r="AD7" s="3">
        <f t="shared" si="6"/>
        <v>5073120000</v>
      </c>
      <c r="AE7" s="3">
        <f t="shared" si="6"/>
        <v>5081792000</v>
      </c>
      <c r="AF7" s="3">
        <f t="shared" si="6"/>
        <v>5074565333.333334</v>
      </c>
      <c r="AG7" s="3">
        <f t="shared" si="6"/>
        <v>5314490666.666667</v>
      </c>
      <c r="AH7" s="3">
        <f t="shared" si="6"/>
        <v>5760376000</v>
      </c>
      <c r="AI7" s="3">
        <f t="shared" ref="AI7:BN7" si="7">$C$26*AI6</f>
        <v>6164346666.6666689</v>
      </c>
      <c r="AJ7" s="3">
        <f t="shared" si="7"/>
        <v>6304544000</v>
      </c>
      <c r="AK7" s="3">
        <f t="shared" si="7"/>
        <v>6381869333.3333349</v>
      </c>
      <c r="AL7" s="3">
        <f t="shared" si="7"/>
        <v>6407885333.3333349</v>
      </c>
      <c r="AM7" s="3">
        <f t="shared" si="7"/>
        <v>6412944000</v>
      </c>
      <c r="AN7" s="3">
        <f t="shared" si="7"/>
        <v>6623962666.6666689</v>
      </c>
      <c r="AO7" s="3">
        <f t="shared" si="7"/>
        <v>6801016000</v>
      </c>
      <c r="AP7" s="3">
        <f t="shared" si="7"/>
        <v>6933264000.000001</v>
      </c>
      <c r="AQ7" s="3">
        <f t="shared" si="7"/>
        <v>7284480000.000001</v>
      </c>
      <c r="AR7" s="3">
        <f t="shared" si="7"/>
        <v>7609680000.000001</v>
      </c>
      <c r="AS7" s="3">
        <f t="shared" si="7"/>
        <v>8079413333.3333359</v>
      </c>
      <c r="AT7" s="3">
        <f t="shared" si="7"/>
        <v>7530186666.6666689</v>
      </c>
      <c r="AU7" s="3">
        <f t="shared" si="7"/>
        <v>7537413333.3333359</v>
      </c>
      <c r="AV7" s="3">
        <f t="shared" si="7"/>
        <v>8563600000.000001</v>
      </c>
      <c r="AW7" s="3">
        <f t="shared" si="7"/>
        <v>8115546666.6666689</v>
      </c>
      <c r="AX7" s="3">
        <f t="shared" si="7"/>
        <v>9329626666.6666679</v>
      </c>
      <c r="AY7" s="3">
        <f t="shared" si="7"/>
        <v>9900533333.333334</v>
      </c>
      <c r="AZ7" s="3">
        <f t="shared" si="7"/>
        <v>10442533333.333334</v>
      </c>
      <c r="BA7" s="3">
        <f t="shared" si="7"/>
        <v>10789413333.333334</v>
      </c>
      <c r="BB7" s="3">
        <f t="shared" si="7"/>
        <v>11179653333.333338</v>
      </c>
      <c r="BC7" s="3">
        <f t="shared" si="7"/>
        <v>11129066666.666668</v>
      </c>
      <c r="BD7" s="3">
        <f t="shared" si="7"/>
        <v>11562666666.666668</v>
      </c>
      <c r="BE7" s="3">
        <f t="shared" si="7"/>
        <v>11996266666.666668</v>
      </c>
      <c r="BF7" s="3">
        <f t="shared" si="7"/>
        <v>12646666666.66667</v>
      </c>
      <c r="BG7" s="3">
        <f t="shared" si="7"/>
        <v>13369333333.333338</v>
      </c>
      <c r="BH7" s="3">
        <f t="shared" si="7"/>
        <v>14597866666.66667</v>
      </c>
      <c r="BI7" s="3">
        <f t="shared" si="7"/>
        <v>15826400000.000002</v>
      </c>
      <c r="BJ7" s="3">
        <f t="shared" si="7"/>
        <v>16982666666.666672</v>
      </c>
      <c r="BK7" s="3">
        <f t="shared" si="7"/>
        <v>18428000000</v>
      </c>
      <c r="BL7" s="3">
        <f t="shared" si="7"/>
        <v>20017866666.666668</v>
      </c>
      <c r="BM7" s="3">
        <f t="shared" si="7"/>
        <v>20523733333.333336</v>
      </c>
      <c r="BN7" s="3">
        <f t="shared" si="7"/>
        <v>22113600000</v>
      </c>
      <c r="BO7" s="3">
        <f>$C$26*BO6</f>
        <v>23920266666.666676</v>
      </c>
      <c r="BP7" s="3">
        <f>$C$26*BP6</f>
        <v>24570666666.666676</v>
      </c>
      <c r="BQ7" s="3"/>
      <c r="BR7" s="3"/>
    </row>
    <row r="8" spans="1:70" ht="15" x14ac:dyDescent="0.2">
      <c r="A8" s="1"/>
      <c r="B8" s="1" t="s">
        <v>10</v>
      </c>
      <c r="C8" s="3">
        <f t="shared" ref="C8:AH8" si="8">C3-$C$23*C3</f>
        <v>58000000</v>
      </c>
      <c r="D8" s="3">
        <f t="shared" si="8"/>
        <v>68640000</v>
      </c>
      <c r="E8" s="3">
        <f t="shared" si="8"/>
        <v>81600000</v>
      </c>
      <c r="F8" s="3">
        <f t="shared" si="8"/>
        <v>92000000</v>
      </c>
      <c r="G8" s="3">
        <f t="shared" si="8"/>
        <v>106400000</v>
      </c>
      <c r="H8" s="3">
        <f t="shared" si="8"/>
        <v>119200000</v>
      </c>
      <c r="I8" s="3">
        <f t="shared" si="8"/>
        <v>128800000</v>
      </c>
      <c r="J8" s="3">
        <f t="shared" si="8"/>
        <v>142400000</v>
      </c>
      <c r="K8" s="3">
        <f t="shared" si="8"/>
        <v>155920000</v>
      </c>
      <c r="L8" s="3">
        <f t="shared" si="8"/>
        <v>173840000</v>
      </c>
      <c r="M8" s="3">
        <f t="shared" si="8"/>
        <v>188320000</v>
      </c>
      <c r="N8" s="3">
        <f t="shared" si="8"/>
        <v>197520000</v>
      </c>
      <c r="O8" s="3">
        <f t="shared" si="8"/>
        <v>210000000</v>
      </c>
      <c r="P8" s="3">
        <f t="shared" si="8"/>
        <v>235440000</v>
      </c>
      <c r="Q8" s="3">
        <f t="shared" si="8"/>
        <v>253200000</v>
      </c>
      <c r="R8" s="3">
        <f t="shared" si="8"/>
        <v>266560000</v>
      </c>
      <c r="S8" s="3">
        <f t="shared" si="8"/>
        <v>286800000</v>
      </c>
      <c r="T8" s="3">
        <f t="shared" si="8"/>
        <v>302400000</v>
      </c>
      <c r="U8" s="3">
        <f t="shared" si="8"/>
        <v>332480000</v>
      </c>
      <c r="V8" s="3">
        <f t="shared" si="8"/>
        <v>346720000</v>
      </c>
      <c r="W8" s="3">
        <f t="shared" si="8"/>
        <v>371360000</v>
      </c>
      <c r="X8" s="3">
        <f t="shared" si="8"/>
        <v>383840000</v>
      </c>
      <c r="Y8" s="3">
        <f t="shared" si="8"/>
        <v>412160000</v>
      </c>
      <c r="Z8" s="3">
        <f t="shared" si="8"/>
        <v>434480000</v>
      </c>
      <c r="AA8" s="3">
        <f t="shared" si="8"/>
        <v>457440000</v>
      </c>
      <c r="AB8" s="3">
        <f t="shared" si="8"/>
        <v>472000000</v>
      </c>
      <c r="AC8" s="3">
        <f t="shared" si="8"/>
        <v>528800000</v>
      </c>
      <c r="AD8" s="3">
        <f t="shared" si="8"/>
        <v>561600000</v>
      </c>
      <c r="AE8" s="3">
        <f t="shared" si="8"/>
        <v>562560000</v>
      </c>
      <c r="AF8" s="3">
        <f t="shared" si="8"/>
        <v>561760000</v>
      </c>
      <c r="AG8" s="3">
        <f t="shared" si="8"/>
        <v>588320000</v>
      </c>
      <c r="AH8" s="3">
        <f t="shared" si="8"/>
        <v>637680000</v>
      </c>
      <c r="AI8" s="3">
        <f t="shared" ref="AI8:BN8" si="9">AI3-$C$23*AI3</f>
        <v>682400000</v>
      </c>
      <c r="AJ8" s="3">
        <f t="shared" si="9"/>
        <v>697920000</v>
      </c>
      <c r="AK8" s="3">
        <f t="shared" si="9"/>
        <v>706480000</v>
      </c>
      <c r="AL8" s="3">
        <f t="shared" si="9"/>
        <v>709360000</v>
      </c>
      <c r="AM8" s="3">
        <f t="shared" si="9"/>
        <v>709920000</v>
      </c>
      <c r="AN8" s="3">
        <f t="shared" si="9"/>
        <v>733280000</v>
      </c>
      <c r="AO8" s="3">
        <f t="shared" si="9"/>
        <v>752880000</v>
      </c>
      <c r="AP8" s="3">
        <f t="shared" si="9"/>
        <v>767520000</v>
      </c>
      <c r="AQ8" s="3">
        <f t="shared" si="9"/>
        <v>806400000</v>
      </c>
      <c r="AR8" s="3">
        <f t="shared" si="9"/>
        <v>842400000</v>
      </c>
      <c r="AS8" s="3">
        <f t="shared" si="9"/>
        <v>894400000</v>
      </c>
      <c r="AT8" s="3">
        <f t="shared" si="9"/>
        <v>833600000</v>
      </c>
      <c r="AU8" s="3">
        <f t="shared" si="9"/>
        <v>834400000</v>
      </c>
      <c r="AV8" s="3">
        <f t="shared" si="9"/>
        <v>948000000</v>
      </c>
      <c r="AW8" s="3">
        <f t="shared" si="9"/>
        <v>898400000</v>
      </c>
      <c r="AX8" s="3">
        <f t="shared" si="9"/>
        <v>1032800000</v>
      </c>
      <c r="AY8" s="3">
        <f t="shared" si="9"/>
        <v>1096000000</v>
      </c>
      <c r="AZ8" s="3">
        <f t="shared" si="9"/>
        <v>1156000000</v>
      </c>
      <c r="BA8" s="3">
        <f t="shared" si="9"/>
        <v>1194400000</v>
      </c>
      <c r="BB8" s="3">
        <f t="shared" si="9"/>
        <v>1237600000</v>
      </c>
      <c r="BC8" s="3">
        <f t="shared" si="9"/>
        <v>1232000000</v>
      </c>
      <c r="BD8" s="3">
        <f t="shared" si="9"/>
        <v>1280000000</v>
      </c>
      <c r="BE8" s="3">
        <f t="shared" si="9"/>
        <v>1328000000</v>
      </c>
      <c r="BF8" s="3">
        <f t="shared" si="9"/>
        <v>1400000000</v>
      </c>
      <c r="BG8" s="3">
        <f t="shared" si="9"/>
        <v>1480000000</v>
      </c>
      <c r="BH8" s="3">
        <f t="shared" si="9"/>
        <v>1616000000</v>
      </c>
      <c r="BI8" s="3">
        <f t="shared" si="9"/>
        <v>1752000000</v>
      </c>
      <c r="BJ8" s="3">
        <f t="shared" si="9"/>
        <v>1880000000</v>
      </c>
      <c r="BK8" s="3">
        <f t="shared" si="9"/>
        <v>2040000000</v>
      </c>
      <c r="BL8" s="3">
        <f t="shared" si="9"/>
        <v>2216000000</v>
      </c>
      <c r="BM8" s="3">
        <f t="shared" si="9"/>
        <v>2272000000</v>
      </c>
      <c r="BN8" s="3">
        <f t="shared" si="9"/>
        <v>2448000000</v>
      </c>
      <c r="BO8" s="3">
        <f>BO3-$C$23*BO3</f>
        <v>2648000000</v>
      </c>
      <c r="BP8" s="3">
        <f>BP3-$C$23*BP3</f>
        <v>2720000000</v>
      </c>
      <c r="BQ8" s="3"/>
      <c r="BR8" s="3"/>
    </row>
    <row r="9" spans="1:70" ht="15" x14ac:dyDescent="0.2">
      <c r="A9" s="1"/>
      <c r="B9" s="1" t="s">
        <v>11</v>
      </c>
      <c r="C9" s="3">
        <f t="shared" ref="C9:AH9" si="10">$C$24*C8</f>
        <v>50286000</v>
      </c>
      <c r="D9" s="3">
        <f t="shared" si="10"/>
        <v>59510880</v>
      </c>
      <c r="E9" s="3">
        <f t="shared" si="10"/>
        <v>70747200</v>
      </c>
      <c r="F9" s="3">
        <f t="shared" si="10"/>
        <v>79764000</v>
      </c>
      <c r="G9" s="3">
        <f t="shared" si="10"/>
        <v>92248800</v>
      </c>
      <c r="H9" s="3">
        <f t="shared" si="10"/>
        <v>103346400</v>
      </c>
      <c r="I9" s="3">
        <f t="shared" si="10"/>
        <v>111669600</v>
      </c>
      <c r="J9" s="3">
        <f t="shared" si="10"/>
        <v>123460800</v>
      </c>
      <c r="K9" s="3">
        <f t="shared" si="10"/>
        <v>135182640</v>
      </c>
      <c r="L9" s="3">
        <f t="shared" si="10"/>
        <v>150719280</v>
      </c>
      <c r="M9" s="3">
        <f t="shared" si="10"/>
        <v>163273440</v>
      </c>
      <c r="N9" s="3">
        <f t="shared" si="10"/>
        <v>171249840</v>
      </c>
      <c r="O9" s="3">
        <f t="shared" si="10"/>
        <v>182070000</v>
      </c>
      <c r="P9" s="3">
        <f t="shared" si="10"/>
        <v>204126480</v>
      </c>
      <c r="Q9" s="3">
        <f t="shared" si="10"/>
        <v>219524400</v>
      </c>
      <c r="R9" s="3">
        <f t="shared" si="10"/>
        <v>231107520</v>
      </c>
      <c r="S9" s="3">
        <f t="shared" si="10"/>
        <v>248655600</v>
      </c>
      <c r="T9" s="3">
        <f t="shared" si="10"/>
        <v>262180800</v>
      </c>
      <c r="U9" s="3">
        <f t="shared" si="10"/>
        <v>288260160</v>
      </c>
      <c r="V9" s="3">
        <f t="shared" si="10"/>
        <v>300606240</v>
      </c>
      <c r="W9" s="3">
        <f t="shared" si="10"/>
        <v>321969120</v>
      </c>
      <c r="X9" s="3">
        <f t="shared" si="10"/>
        <v>332789280</v>
      </c>
      <c r="Y9" s="3">
        <f t="shared" si="10"/>
        <v>357342720</v>
      </c>
      <c r="Z9" s="3">
        <f t="shared" si="10"/>
        <v>376694160</v>
      </c>
      <c r="AA9" s="3">
        <f t="shared" si="10"/>
        <v>396600480</v>
      </c>
      <c r="AB9" s="3">
        <f t="shared" si="10"/>
        <v>409224000</v>
      </c>
      <c r="AC9" s="3">
        <f t="shared" si="10"/>
        <v>458469600</v>
      </c>
      <c r="AD9" s="3">
        <f t="shared" si="10"/>
        <v>486907200</v>
      </c>
      <c r="AE9" s="3">
        <f t="shared" si="10"/>
        <v>487739520</v>
      </c>
      <c r="AF9" s="3">
        <f t="shared" si="10"/>
        <v>487045920</v>
      </c>
      <c r="AG9" s="3">
        <f t="shared" si="10"/>
        <v>510073440</v>
      </c>
      <c r="AH9" s="3">
        <f t="shared" si="10"/>
        <v>552868560</v>
      </c>
      <c r="AI9" s="3">
        <f t="shared" ref="AI9:BN9" si="11">$C$24*AI8</f>
        <v>591640800</v>
      </c>
      <c r="AJ9" s="3">
        <f t="shared" si="11"/>
        <v>605096640</v>
      </c>
      <c r="AK9" s="3">
        <f t="shared" si="11"/>
        <v>612518160</v>
      </c>
      <c r="AL9" s="3">
        <f t="shared" si="11"/>
        <v>615015120</v>
      </c>
      <c r="AM9" s="3">
        <f t="shared" si="11"/>
        <v>615500640</v>
      </c>
      <c r="AN9" s="3">
        <f t="shared" si="11"/>
        <v>635753760</v>
      </c>
      <c r="AO9" s="3">
        <f t="shared" si="11"/>
        <v>652746960</v>
      </c>
      <c r="AP9" s="3">
        <f t="shared" si="11"/>
        <v>665439840</v>
      </c>
      <c r="AQ9" s="3">
        <f t="shared" si="11"/>
        <v>699148800</v>
      </c>
      <c r="AR9" s="3">
        <f t="shared" si="11"/>
        <v>730360800</v>
      </c>
      <c r="AS9" s="3">
        <f t="shared" si="11"/>
        <v>775444800</v>
      </c>
      <c r="AT9" s="3">
        <f t="shared" si="11"/>
        <v>722731200</v>
      </c>
      <c r="AU9" s="3">
        <f t="shared" si="11"/>
        <v>723424800</v>
      </c>
      <c r="AV9" s="3">
        <f t="shared" si="11"/>
        <v>821916000</v>
      </c>
      <c r="AW9" s="3">
        <f t="shared" si="11"/>
        <v>778912800</v>
      </c>
      <c r="AX9" s="3">
        <f t="shared" si="11"/>
        <v>895437600</v>
      </c>
      <c r="AY9" s="3">
        <f t="shared" si="11"/>
        <v>950232000</v>
      </c>
      <c r="AZ9" s="3">
        <f t="shared" si="11"/>
        <v>1002252000</v>
      </c>
      <c r="BA9" s="3">
        <f t="shared" si="11"/>
        <v>1035544800</v>
      </c>
      <c r="BB9" s="3">
        <f t="shared" si="11"/>
        <v>1072999200</v>
      </c>
      <c r="BC9" s="3">
        <f t="shared" si="11"/>
        <v>1068144000</v>
      </c>
      <c r="BD9" s="3">
        <f t="shared" si="11"/>
        <v>1109760000</v>
      </c>
      <c r="BE9" s="3">
        <f t="shared" si="11"/>
        <v>1151376000</v>
      </c>
      <c r="BF9" s="3">
        <f t="shared" si="11"/>
        <v>1213800000</v>
      </c>
      <c r="BG9" s="3">
        <f t="shared" si="11"/>
        <v>1283160000</v>
      </c>
      <c r="BH9" s="3">
        <f t="shared" si="11"/>
        <v>1401072000</v>
      </c>
      <c r="BI9" s="3">
        <f t="shared" si="11"/>
        <v>1518984000</v>
      </c>
      <c r="BJ9" s="3">
        <f t="shared" si="11"/>
        <v>1629960000</v>
      </c>
      <c r="BK9" s="3">
        <f t="shared" si="11"/>
        <v>1768680000</v>
      </c>
      <c r="BL9" s="3">
        <f t="shared" si="11"/>
        <v>1921272000</v>
      </c>
      <c r="BM9" s="3">
        <f t="shared" si="11"/>
        <v>1969824000</v>
      </c>
      <c r="BN9" s="3">
        <f t="shared" si="11"/>
        <v>2122416000</v>
      </c>
      <c r="BO9" s="3">
        <f>$C$24*BO8</f>
        <v>2295816000</v>
      </c>
      <c r="BP9" s="3">
        <f>$C$24*BP8</f>
        <v>2358240000</v>
      </c>
      <c r="BQ9" s="3"/>
      <c r="BR9" s="3"/>
    </row>
    <row r="10" spans="1:70" ht="15" x14ac:dyDescent="0.2">
      <c r="A10" s="1"/>
      <c r="B10" s="1" t="s">
        <v>23</v>
      </c>
      <c r="C10" s="3">
        <f t="shared" ref="C10:AH10" si="12">$C$27*$C$20*C8</f>
        <v>9364680</v>
      </c>
      <c r="D10" s="3">
        <f t="shared" si="12"/>
        <v>11082614.4</v>
      </c>
      <c r="E10" s="3">
        <f t="shared" si="12"/>
        <v>13175136</v>
      </c>
      <c r="F10" s="3">
        <f t="shared" si="12"/>
        <v>14854320</v>
      </c>
      <c r="G10" s="3">
        <f t="shared" si="12"/>
        <v>17179344</v>
      </c>
      <c r="H10" s="3">
        <f t="shared" si="12"/>
        <v>19246032</v>
      </c>
      <c r="I10" s="3">
        <f t="shared" si="12"/>
        <v>20796048</v>
      </c>
      <c r="J10" s="3">
        <f t="shared" si="12"/>
        <v>22991904</v>
      </c>
      <c r="K10" s="3">
        <f t="shared" si="12"/>
        <v>25174843.199999999</v>
      </c>
      <c r="L10" s="3">
        <f t="shared" si="12"/>
        <v>28068206.399999999</v>
      </c>
      <c r="M10" s="3">
        <f t="shared" si="12"/>
        <v>30406147.199999999</v>
      </c>
      <c r="N10" s="3">
        <f t="shared" si="12"/>
        <v>31891579.199999999</v>
      </c>
      <c r="O10" s="3">
        <f t="shared" si="12"/>
        <v>33906600</v>
      </c>
      <c r="P10" s="3">
        <f t="shared" si="12"/>
        <v>38014142.399999999</v>
      </c>
      <c r="Q10" s="3">
        <f t="shared" si="12"/>
        <v>40881672</v>
      </c>
      <c r="R10" s="3">
        <f t="shared" si="12"/>
        <v>43038777.600000001</v>
      </c>
      <c r="S10" s="3">
        <f t="shared" si="12"/>
        <v>46306728</v>
      </c>
      <c r="T10" s="3">
        <f t="shared" si="12"/>
        <v>48825504</v>
      </c>
      <c r="U10" s="3">
        <f t="shared" si="12"/>
        <v>53682220.799999997</v>
      </c>
      <c r="V10" s="3">
        <f t="shared" si="12"/>
        <v>55981411.199999996</v>
      </c>
      <c r="W10" s="3">
        <f t="shared" si="12"/>
        <v>59959785.599999994</v>
      </c>
      <c r="X10" s="3">
        <f t="shared" si="12"/>
        <v>61974806.399999999</v>
      </c>
      <c r="Y10" s="3">
        <f t="shared" si="12"/>
        <v>66547353.599999994</v>
      </c>
      <c r="Z10" s="3">
        <f t="shared" si="12"/>
        <v>70151140.799999997</v>
      </c>
      <c r="AA10" s="3">
        <f t="shared" si="12"/>
        <v>73858262.399999991</v>
      </c>
      <c r="AB10" s="3">
        <f t="shared" si="12"/>
        <v>76209120</v>
      </c>
      <c r="AC10" s="3">
        <f t="shared" si="12"/>
        <v>85380048</v>
      </c>
      <c r="AD10" s="3">
        <f t="shared" si="12"/>
        <v>90675936</v>
      </c>
      <c r="AE10" s="3">
        <f t="shared" si="12"/>
        <v>90830937.599999994</v>
      </c>
      <c r="AF10" s="3">
        <f t="shared" si="12"/>
        <v>90701769.599999994</v>
      </c>
      <c r="AG10" s="3">
        <f t="shared" si="12"/>
        <v>94990147.200000003</v>
      </c>
      <c r="AH10" s="3">
        <f t="shared" si="12"/>
        <v>102959812.8</v>
      </c>
      <c r="AI10" s="3">
        <f t="shared" ref="AI10:BN10" si="13">$C$27*$C$20*AI8</f>
        <v>110180304</v>
      </c>
      <c r="AJ10" s="3">
        <f t="shared" si="13"/>
        <v>112686163.19999999</v>
      </c>
      <c r="AK10" s="3">
        <f t="shared" si="13"/>
        <v>114068260.8</v>
      </c>
      <c r="AL10" s="3">
        <f t="shared" si="13"/>
        <v>114533265.59999999</v>
      </c>
      <c r="AM10" s="3">
        <f t="shared" si="13"/>
        <v>114623683.19999999</v>
      </c>
      <c r="AN10" s="3">
        <f t="shared" si="13"/>
        <v>118395388.8</v>
      </c>
      <c r="AO10" s="3">
        <f t="shared" si="13"/>
        <v>121560004.8</v>
      </c>
      <c r="AP10" s="3">
        <f t="shared" si="13"/>
        <v>123923779.19999999</v>
      </c>
      <c r="AQ10" s="3">
        <f t="shared" si="13"/>
        <v>130201344</v>
      </c>
      <c r="AR10" s="3">
        <f t="shared" si="13"/>
        <v>136013904</v>
      </c>
      <c r="AS10" s="3">
        <f t="shared" si="13"/>
        <v>144409824</v>
      </c>
      <c r="AT10" s="3">
        <f t="shared" si="13"/>
        <v>134593056</v>
      </c>
      <c r="AU10" s="3">
        <f t="shared" si="13"/>
        <v>134722224</v>
      </c>
      <c r="AV10" s="3">
        <f t="shared" si="13"/>
        <v>153064080</v>
      </c>
      <c r="AW10" s="3">
        <f t="shared" si="13"/>
        <v>145055664</v>
      </c>
      <c r="AX10" s="3">
        <f t="shared" si="13"/>
        <v>166755888</v>
      </c>
      <c r="AY10" s="3">
        <f t="shared" si="13"/>
        <v>176960160</v>
      </c>
      <c r="AZ10" s="3">
        <f t="shared" si="13"/>
        <v>186647760</v>
      </c>
      <c r="BA10" s="3">
        <f t="shared" si="13"/>
        <v>192847824</v>
      </c>
      <c r="BB10" s="3">
        <f t="shared" si="13"/>
        <v>199822896</v>
      </c>
      <c r="BC10" s="3">
        <f t="shared" si="13"/>
        <v>198918720</v>
      </c>
      <c r="BD10" s="3">
        <f t="shared" si="13"/>
        <v>206668800</v>
      </c>
      <c r="BE10" s="3">
        <f t="shared" si="13"/>
        <v>214418880</v>
      </c>
      <c r="BF10" s="3">
        <f t="shared" si="13"/>
        <v>226044000</v>
      </c>
      <c r="BG10" s="3">
        <f t="shared" si="13"/>
        <v>238960800</v>
      </c>
      <c r="BH10" s="3">
        <f t="shared" si="13"/>
        <v>260919360</v>
      </c>
      <c r="BI10" s="3">
        <f t="shared" si="13"/>
        <v>282877920</v>
      </c>
      <c r="BJ10" s="3">
        <f t="shared" si="13"/>
        <v>303544800</v>
      </c>
      <c r="BK10" s="3">
        <f t="shared" si="13"/>
        <v>329378400</v>
      </c>
      <c r="BL10" s="3">
        <f t="shared" si="13"/>
        <v>357795360</v>
      </c>
      <c r="BM10" s="3">
        <f t="shared" si="13"/>
        <v>366837120</v>
      </c>
      <c r="BN10" s="3">
        <f t="shared" si="13"/>
        <v>395254080</v>
      </c>
      <c r="BO10" s="3">
        <f>$C$27*$C$20*BO8</f>
        <v>427546080</v>
      </c>
      <c r="BP10" s="3">
        <f>$C$27*$C$20*BP8</f>
        <v>439171200</v>
      </c>
      <c r="BQ10" s="3"/>
      <c r="BR10" s="3"/>
    </row>
    <row r="11" spans="1:70" s="6" customFormat="1" ht="15" x14ac:dyDescent="0.2">
      <c r="A11" s="1"/>
      <c r="B11" s="1" t="s">
        <v>24</v>
      </c>
      <c r="C11" s="3">
        <f>$C$22*$C$28*$C$21*C8</f>
        <v>1320370.0000000002</v>
      </c>
      <c r="D11" s="3">
        <f t="shared" ref="D11:BO11" si="14">$C$22*$C$28*$C$21*D8</f>
        <v>1562589.6000000003</v>
      </c>
      <c r="E11" s="3">
        <f t="shared" si="14"/>
        <v>1857624.0000000002</v>
      </c>
      <c r="F11" s="3">
        <f t="shared" si="14"/>
        <v>2094380.0000000005</v>
      </c>
      <c r="G11" s="3">
        <f t="shared" si="14"/>
        <v>2422196.0000000005</v>
      </c>
      <c r="H11" s="3">
        <f t="shared" si="14"/>
        <v>2713588.0000000005</v>
      </c>
      <c r="I11" s="3">
        <f t="shared" si="14"/>
        <v>2932132.0000000005</v>
      </c>
      <c r="J11" s="3">
        <f t="shared" si="14"/>
        <v>3241736.0000000005</v>
      </c>
      <c r="K11" s="3">
        <f t="shared" si="14"/>
        <v>3549518.8000000007</v>
      </c>
      <c r="L11" s="3">
        <f t="shared" si="14"/>
        <v>3957467.6000000006</v>
      </c>
      <c r="M11" s="3">
        <f t="shared" si="14"/>
        <v>4287104.8000000007</v>
      </c>
      <c r="N11" s="3">
        <f t="shared" si="14"/>
        <v>4496542.8000000007</v>
      </c>
      <c r="O11" s="3">
        <f t="shared" si="14"/>
        <v>4780650.0000000009</v>
      </c>
      <c r="P11" s="3">
        <f t="shared" si="14"/>
        <v>5359791.6000000006</v>
      </c>
      <c r="Q11" s="3">
        <f t="shared" si="14"/>
        <v>5764098.0000000009</v>
      </c>
      <c r="R11" s="3">
        <f t="shared" si="14"/>
        <v>6068238.4000000013</v>
      </c>
      <c r="S11" s="3">
        <f t="shared" si="14"/>
        <v>6529002.0000000009</v>
      </c>
      <c r="T11" s="3">
        <f t="shared" si="14"/>
        <v>6884136.0000000009</v>
      </c>
      <c r="U11" s="3">
        <f t="shared" si="14"/>
        <v>7568907.2000000011</v>
      </c>
      <c r="V11" s="3">
        <f t="shared" si="14"/>
        <v>7893080.8000000017</v>
      </c>
      <c r="W11" s="3">
        <f t="shared" si="14"/>
        <v>8454010.4000000022</v>
      </c>
      <c r="X11" s="3">
        <f t="shared" si="14"/>
        <v>8738117.6000000015</v>
      </c>
      <c r="Y11" s="3">
        <f t="shared" si="14"/>
        <v>9382822.4000000022</v>
      </c>
      <c r="Z11" s="3">
        <f t="shared" si="14"/>
        <v>9890937.2000000011</v>
      </c>
      <c r="AA11" s="3">
        <f t="shared" si="14"/>
        <v>10413621.600000001</v>
      </c>
      <c r="AB11" s="3">
        <f t="shared" si="14"/>
        <v>10745080.000000002</v>
      </c>
      <c r="AC11" s="3">
        <f t="shared" si="14"/>
        <v>12038132.000000002</v>
      </c>
      <c r="AD11" s="3">
        <f t="shared" si="14"/>
        <v>12784824.000000002</v>
      </c>
      <c r="AE11" s="3">
        <f t="shared" si="14"/>
        <v>12806678.400000002</v>
      </c>
      <c r="AF11" s="3">
        <f t="shared" si="14"/>
        <v>12788466.400000002</v>
      </c>
      <c r="AG11" s="3">
        <f t="shared" si="14"/>
        <v>13393104.800000003</v>
      </c>
      <c r="AH11" s="3">
        <f t="shared" si="14"/>
        <v>14516785.200000003</v>
      </c>
      <c r="AI11" s="3">
        <f t="shared" si="14"/>
        <v>15534836.000000002</v>
      </c>
      <c r="AJ11" s="3">
        <f t="shared" si="14"/>
        <v>15888148.800000003</v>
      </c>
      <c r="AK11" s="3">
        <f t="shared" si="14"/>
        <v>16083017.200000003</v>
      </c>
      <c r="AL11" s="3">
        <f t="shared" si="14"/>
        <v>16148580.400000002</v>
      </c>
      <c r="AM11" s="3">
        <f t="shared" si="14"/>
        <v>16161328.800000003</v>
      </c>
      <c r="AN11" s="3">
        <f t="shared" si="14"/>
        <v>16693119.200000003</v>
      </c>
      <c r="AO11" s="3">
        <f t="shared" si="14"/>
        <v>17139313.200000003</v>
      </c>
      <c r="AP11" s="3">
        <f t="shared" si="14"/>
        <v>17472592.800000004</v>
      </c>
      <c r="AQ11" s="3">
        <f t="shared" si="14"/>
        <v>18357696.000000004</v>
      </c>
      <c r="AR11" s="3">
        <f t="shared" si="14"/>
        <v>19177236.000000004</v>
      </c>
      <c r="AS11" s="3">
        <f t="shared" si="14"/>
        <v>20361016.000000004</v>
      </c>
      <c r="AT11" s="3">
        <f t="shared" si="14"/>
        <v>18976904.000000004</v>
      </c>
      <c r="AU11" s="3">
        <f t="shared" si="14"/>
        <v>18995116.000000004</v>
      </c>
      <c r="AV11" s="3">
        <f t="shared" si="14"/>
        <v>21581220.000000004</v>
      </c>
      <c r="AW11" s="3">
        <f t="shared" si="14"/>
        <v>20452076.000000004</v>
      </c>
      <c r="AX11" s="3">
        <f t="shared" si="14"/>
        <v>23511692.000000004</v>
      </c>
      <c r="AY11" s="3">
        <f t="shared" si="14"/>
        <v>24950440.000000004</v>
      </c>
      <c r="AZ11" s="3">
        <f t="shared" si="14"/>
        <v>26316340.000000004</v>
      </c>
      <c r="BA11" s="3">
        <f t="shared" si="14"/>
        <v>27190516.000000004</v>
      </c>
      <c r="BB11" s="3">
        <f t="shared" si="14"/>
        <v>28173964.000000004</v>
      </c>
      <c r="BC11" s="3">
        <f t="shared" si="14"/>
        <v>28046480.000000004</v>
      </c>
      <c r="BD11" s="3">
        <f t="shared" si="14"/>
        <v>29139200.000000004</v>
      </c>
      <c r="BE11" s="3">
        <f t="shared" si="14"/>
        <v>30231920.000000004</v>
      </c>
      <c r="BF11" s="3">
        <f t="shared" si="14"/>
        <v>31871000.000000004</v>
      </c>
      <c r="BG11" s="3">
        <f t="shared" si="14"/>
        <v>33692200.000000007</v>
      </c>
      <c r="BH11" s="3">
        <f t="shared" si="14"/>
        <v>36788240.000000007</v>
      </c>
      <c r="BI11" s="3">
        <f t="shared" si="14"/>
        <v>39884280.000000007</v>
      </c>
      <c r="BJ11" s="3">
        <f t="shared" si="14"/>
        <v>42798200.000000007</v>
      </c>
      <c r="BK11" s="3">
        <f t="shared" si="14"/>
        <v>46440600.000000007</v>
      </c>
      <c r="BL11" s="3">
        <f t="shared" si="14"/>
        <v>50447240.000000007</v>
      </c>
      <c r="BM11" s="3">
        <f t="shared" si="14"/>
        <v>51722080.000000007</v>
      </c>
      <c r="BN11" s="3">
        <f t="shared" si="14"/>
        <v>55728720.000000007</v>
      </c>
      <c r="BO11" s="3">
        <f t="shared" si="14"/>
        <v>60281720.000000007</v>
      </c>
      <c r="BP11" s="3">
        <f t="shared" ref="BP11" si="15">$C$22*$C$28*$C$21*BP8</f>
        <v>61920800.000000007</v>
      </c>
      <c r="BQ11" s="3"/>
      <c r="BR11" s="3"/>
    </row>
    <row r="12" spans="1:70" s="6" customFormat="1" ht="15" x14ac:dyDescent="0.2">
      <c r="A12" s="3"/>
      <c r="B12" s="3" t="s">
        <v>12</v>
      </c>
      <c r="C12" s="3">
        <f>C10+C11</f>
        <v>10685050</v>
      </c>
      <c r="D12" s="3">
        <f t="shared" ref="D12:BN12" si="16">D10+D11</f>
        <v>12645204</v>
      </c>
      <c r="E12" s="3">
        <f t="shared" si="16"/>
        <v>15032760</v>
      </c>
      <c r="F12" s="3">
        <f t="shared" si="16"/>
        <v>16948700</v>
      </c>
      <c r="G12" s="3">
        <f t="shared" si="16"/>
        <v>19601540</v>
      </c>
      <c r="H12" s="3">
        <f t="shared" si="16"/>
        <v>21959620</v>
      </c>
      <c r="I12" s="3">
        <f t="shared" si="16"/>
        <v>23728180</v>
      </c>
      <c r="J12" s="3">
        <f t="shared" si="16"/>
        <v>26233640</v>
      </c>
      <c r="K12" s="3">
        <f t="shared" si="16"/>
        <v>28724362</v>
      </c>
      <c r="L12" s="3">
        <f t="shared" si="16"/>
        <v>32025674</v>
      </c>
      <c r="M12" s="3">
        <f t="shared" si="16"/>
        <v>34693252</v>
      </c>
      <c r="N12" s="3">
        <f t="shared" si="16"/>
        <v>36388122</v>
      </c>
      <c r="O12" s="3">
        <f t="shared" si="16"/>
        <v>38687250</v>
      </c>
      <c r="P12" s="3">
        <f t="shared" si="16"/>
        <v>43373934</v>
      </c>
      <c r="Q12" s="3">
        <f t="shared" si="16"/>
        <v>46645770</v>
      </c>
      <c r="R12" s="3">
        <f t="shared" si="16"/>
        <v>49107016</v>
      </c>
      <c r="S12" s="3">
        <f t="shared" si="16"/>
        <v>52835730</v>
      </c>
      <c r="T12" s="3">
        <f t="shared" si="16"/>
        <v>55709640</v>
      </c>
      <c r="U12" s="3">
        <f t="shared" si="16"/>
        <v>61251128</v>
      </c>
      <c r="V12" s="3">
        <f t="shared" si="16"/>
        <v>63874492</v>
      </c>
      <c r="W12" s="3">
        <f t="shared" si="16"/>
        <v>68413796</v>
      </c>
      <c r="X12" s="3">
        <f t="shared" si="16"/>
        <v>70712924</v>
      </c>
      <c r="Y12" s="3">
        <f t="shared" si="16"/>
        <v>75930176</v>
      </c>
      <c r="Z12" s="3">
        <f t="shared" si="16"/>
        <v>80042078</v>
      </c>
      <c r="AA12" s="3">
        <f t="shared" si="16"/>
        <v>84271884</v>
      </c>
      <c r="AB12" s="3">
        <f t="shared" si="16"/>
        <v>86954200</v>
      </c>
      <c r="AC12" s="3">
        <f t="shared" si="16"/>
        <v>97418180</v>
      </c>
      <c r="AD12" s="3">
        <f t="shared" si="16"/>
        <v>103460760</v>
      </c>
      <c r="AE12" s="3">
        <f t="shared" si="16"/>
        <v>103637616</v>
      </c>
      <c r="AF12" s="3">
        <f t="shared" si="16"/>
        <v>103490236</v>
      </c>
      <c r="AG12" s="3">
        <f t="shared" si="16"/>
        <v>108383252</v>
      </c>
      <c r="AH12" s="3">
        <f t="shared" si="16"/>
        <v>117476598</v>
      </c>
      <c r="AI12" s="3">
        <f t="shared" si="16"/>
        <v>125715140</v>
      </c>
      <c r="AJ12" s="3">
        <f t="shared" si="16"/>
        <v>128574311.99999999</v>
      </c>
      <c r="AK12" s="3">
        <f t="shared" si="16"/>
        <v>130151278</v>
      </c>
      <c r="AL12" s="3">
        <f t="shared" si="16"/>
        <v>130681846</v>
      </c>
      <c r="AM12" s="3">
        <f t="shared" si="16"/>
        <v>130785011.99999999</v>
      </c>
      <c r="AN12" s="3">
        <f t="shared" si="16"/>
        <v>135088508</v>
      </c>
      <c r="AO12" s="3">
        <f t="shared" si="16"/>
        <v>138699318</v>
      </c>
      <c r="AP12" s="3">
        <f t="shared" si="16"/>
        <v>141396372</v>
      </c>
      <c r="AQ12" s="3">
        <f t="shared" si="16"/>
        <v>148559040</v>
      </c>
      <c r="AR12" s="3">
        <f t="shared" si="16"/>
        <v>155191140</v>
      </c>
      <c r="AS12" s="3">
        <f t="shared" si="16"/>
        <v>164770840</v>
      </c>
      <c r="AT12" s="3">
        <f t="shared" si="16"/>
        <v>153569960</v>
      </c>
      <c r="AU12" s="3">
        <f t="shared" si="16"/>
        <v>153717340</v>
      </c>
      <c r="AV12" s="3">
        <f t="shared" si="16"/>
        <v>174645300</v>
      </c>
      <c r="AW12" s="3">
        <f t="shared" si="16"/>
        <v>165507740</v>
      </c>
      <c r="AX12" s="3">
        <f t="shared" si="16"/>
        <v>190267580</v>
      </c>
      <c r="AY12" s="3">
        <f t="shared" si="16"/>
        <v>201910600</v>
      </c>
      <c r="AZ12" s="3">
        <f t="shared" si="16"/>
        <v>212964100</v>
      </c>
      <c r="BA12" s="3">
        <f t="shared" si="16"/>
        <v>220038340</v>
      </c>
      <c r="BB12" s="3">
        <f t="shared" si="16"/>
        <v>227996860</v>
      </c>
      <c r="BC12" s="3">
        <f t="shared" si="16"/>
        <v>226965200</v>
      </c>
      <c r="BD12" s="3">
        <f t="shared" si="16"/>
        <v>235808000</v>
      </c>
      <c r="BE12" s="3">
        <f t="shared" si="16"/>
        <v>244650800</v>
      </c>
      <c r="BF12" s="3">
        <f t="shared" si="16"/>
        <v>257915000</v>
      </c>
      <c r="BG12" s="3">
        <f t="shared" si="16"/>
        <v>272653000</v>
      </c>
      <c r="BH12" s="3">
        <f t="shared" si="16"/>
        <v>297707600</v>
      </c>
      <c r="BI12" s="3">
        <f t="shared" si="16"/>
        <v>322762200</v>
      </c>
      <c r="BJ12" s="3">
        <f t="shared" si="16"/>
        <v>346343000</v>
      </c>
      <c r="BK12" s="3">
        <f t="shared" si="16"/>
        <v>375819000</v>
      </c>
      <c r="BL12" s="3">
        <f t="shared" si="16"/>
        <v>408242600</v>
      </c>
      <c r="BM12" s="3">
        <f t="shared" si="16"/>
        <v>418559200</v>
      </c>
      <c r="BN12" s="3">
        <f t="shared" si="16"/>
        <v>450982800</v>
      </c>
      <c r="BO12" s="3">
        <f t="shared" ref="BO12:BP12" si="17">BO10+BO11</f>
        <v>487827800</v>
      </c>
      <c r="BP12" s="3">
        <f t="shared" si="17"/>
        <v>501092000</v>
      </c>
      <c r="BQ12" s="3"/>
      <c r="BR12" s="3"/>
    </row>
    <row r="13" spans="1:70" s="6" customFormat="1" ht="15" x14ac:dyDescent="0.2">
      <c r="A13" s="3"/>
      <c r="B13" s="3" t="s">
        <v>25</v>
      </c>
      <c r="C13" s="3">
        <f>C9-C12</f>
        <v>39600950</v>
      </c>
      <c r="D13" s="3">
        <f t="shared" ref="D13:BN13" si="18">D9-D12</f>
        <v>46865676</v>
      </c>
      <c r="E13" s="3">
        <f t="shared" si="18"/>
        <v>55714440</v>
      </c>
      <c r="F13" s="3">
        <f t="shared" si="18"/>
        <v>62815300</v>
      </c>
      <c r="G13" s="3">
        <f t="shared" si="18"/>
        <v>72647260</v>
      </c>
      <c r="H13" s="3">
        <f t="shared" si="18"/>
        <v>81386780</v>
      </c>
      <c r="I13" s="3">
        <f t="shared" si="18"/>
        <v>87941420</v>
      </c>
      <c r="J13" s="3">
        <f t="shared" si="18"/>
        <v>97227160</v>
      </c>
      <c r="K13" s="3">
        <f t="shared" si="18"/>
        <v>106458278</v>
      </c>
      <c r="L13" s="3">
        <f t="shared" si="18"/>
        <v>118693606</v>
      </c>
      <c r="M13" s="3">
        <f t="shared" si="18"/>
        <v>128580188</v>
      </c>
      <c r="N13" s="3">
        <f t="shared" si="18"/>
        <v>134861718</v>
      </c>
      <c r="O13" s="3">
        <f t="shared" si="18"/>
        <v>143382750</v>
      </c>
      <c r="P13" s="3">
        <f t="shared" si="18"/>
        <v>160752546</v>
      </c>
      <c r="Q13" s="3">
        <f t="shared" si="18"/>
        <v>172878630</v>
      </c>
      <c r="R13" s="3">
        <f t="shared" si="18"/>
        <v>182000504</v>
      </c>
      <c r="S13" s="3">
        <f t="shared" si="18"/>
        <v>195819870</v>
      </c>
      <c r="T13" s="3">
        <f t="shared" si="18"/>
        <v>206471160</v>
      </c>
      <c r="U13" s="3">
        <f t="shared" si="18"/>
        <v>227009032</v>
      </c>
      <c r="V13" s="3">
        <f t="shared" si="18"/>
        <v>236731748</v>
      </c>
      <c r="W13" s="3">
        <f t="shared" si="18"/>
        <v>253555324</v>
      </c>
      <c r="X13" s="3">
        <f t="shared" si="18"/>
        <v>262076356</v>
      </c>
      <c r="Y13" s="3">
        <f t="shared" si="18"/>
        <v>281412544</v>
      </c>
      <c r="Z13" s="3">
        <f t="shared" si="18"/>
        <v>296652082</v>
      </c>
      <c r="AA13" s="3">
        <f t="shared" si="18"/>
        <v>312328596</v>
      </c>
      <c r="AB13" s="3">
        <f t="shared" si="18"/>
        <v>322269800</v>
      </c>
      <c r="AC13" s="3">
        <f t="shared" si="18"/>
        <v>361051420</v>
      </c>
      <c r="AD13" s="3">
        <f t="shared" si="18"/>
        <v>383446440</v>
      </c>
      <c r="AE13" s="3">
        <f t="shared" si="18"/>
        <v>384101904</v>
      </c>
      <c r="AF13" s="3">
        <f t="shared" si="18"/>
        <v>383555684</v>
      </c>
      <c r="AG13" s="3">
        <f t="shared" si="18"/>
        <v>401690188</v>
      </c>
      <c r="AH13" s="3">
        <f t="shared" si="18"/>
        <v>435391962</v>
      </c>
      <c r="AI13" s="3">
        <f t="shared" si="18"/>
        <v>465925660</v>
      </c>
      <c r="AJ13" s="3">
        <f t="shared" si="18"/>
        <v>476522328</v>
      </c>
      <c r="AK13" s="3">
        <f t="shared" si="18"/>
        <v>482366882</v>
      </c>
      <c r="AL13" s="3">
        <f t="shared" si="18"/>
        <v>484333274</v>
      </c>
      <c r="AM13" s="3">
        <f t="shared" si="18"/>
        <v>484715628</v>
      </c>
      <c r="AN13" s="3">
        <f t="shared" si="18"/>
        <v>500665252</v>
      </c>
      <c r="AO13" s="3">
        <f t="shared" si="18"/>
        <v>514047642</v>
      </c>
      <c r="AP13" s="3">
        <f t="shared" si="18"/>
        <v>524043468</v>
      </c>
      <c r="AQ13" s="3">
        <f t="shared" si="18"/>
        <v>550589760</v>
      </c>
      <c r="AR13" s="3">
        <f t="shared" si="18"/>
        <v>575169660</v>
      </c>
      <c r="AS13" s="3">
        <f t="shared" si="18"/>
        <v>610673960</v>
      </c>
      <c r="AT13" s="3">
        <f t="shared" si="18"/>
        <v>569161240</v>
      </c>
      <c r="AU13" s="3">
        <f t="shared" si="18"/>
        <v>569707460</v>
      </c>
      <c r="AV13" s="3">
        <f t="shared" si="18"/>
        <v>647270700</v>
      </c>
      <c r="AW13" s="3">
        <f t="shared" si="18"/>
        <v>613405060</v>
      </c>
      <c r="AX13" s="3">
        <f t="shared" si="18"/>
        <v>705170020</v>
      </c>
      <c r="AY13" s="3">
        <f t="shared" si="18"/>
        <v>748321400</v>
      </c>
      <c r="AZ13" s="3">
        <f t="shared" si="18"/>
        <v>789287900</v>
      </c>
      <c r="BA13" s="3">
        <f t="shared" si="18"/>
        <v>815506460</v>
      </c>
      <c r="BB13" s="3">
        <f t="shared" si="18"/>
        <v>845002340</v>
      </c>
      <c r="BC13" s="3">
        <f t="shared" si="18"/>
        <v>841178800</v>
      </c>
      <c r="BD13" s="3">
        <f t="shared" si="18"/>
        <v>873952000</v>
      </c>
      <c r="BE13" s="3">
        <f t="shared" si="18"/>
        <v>906725200</v>
      </c>
      <c r="BF13" s="3">
        <f t="shared" si="18"/>
        <v>955885000</v>
      </c>
      <c r="BG13" s="3">
        <f t="shared" si="18"/>
        <v>1010507000</v>
      </c>
      <c r="BH13" s="3">
        <f t="shared" si="18"/>
        <v>1103364400</v>
      </c>
      <c r="BI13" s="3">
        <f t="shared" si="18"/>
        <v>1196221800</v>
      </c>
      <c r="BJ13" s="3">
        <f t="shared" si="18"/>
        <v>1283617000</v>
      </c>
      <c r="BK13" s="3">
        <f t="shared" si="18"/>
        <v>1392861000</v>
      </c>
      <c r="BL13" s="3">
        <f t="shared" si="18"/>
        <v>1513029400</v>
      </c>
      <c r="BM13" s="3">
        <f t="shared" si="18"/>
        <v>1551264800</v>
      </c>
      <c r="BN13" s="3">
        <f t="shared" si="18"/>
        <v>1671433200</v>
      </c>
      <c r="BO13" s="3">
        <f t="shared" ref="BO13:BP13" si="19">BO9-BO12</f>
        <v>1807988200</v>
      </c>
      <c r="BP13" s="3">
        <f t="shared" si="19"/>
        <v>1857148000</v>
      </c>
      <c r="BQ13" s="3"/>
      <c r="BR13" s="3"/>
    </row>
    <row r="14" spans="1:70" s="6" customFormat="1" ht="15" x14ac:dyDescent="0.2">
      <c r="A14" s="3"/>
      <c r="B14" s="3" t="s">
        <v>9</v>
      </c>
      <c r="C14" s="3">
        <f t="shared" ref="C14:AH14" si="20">C7-C13</f>
        <v>484332383.33333349</v>
      </c>
      <c r="D14" s="3">
        <f t="shared" si="20"/>
        <v>573182324</v>
      </c>
      <c r="E14" s="3">
        <f t="shared" si="20"/>
        <v>681405560</v>
      </c>
      <c r="F14" s="3">
        <f t="shared" si="20"/>
        <v>768251366.66666687</v>
      </c>
      <c r="G14" s="3">
        <f t="shared" si="20"/>
        <v>888499406.66666698</v>
      </c>
      <c r="H14" s="3">
        <f t="shared" si="20"/>
        <v>995386553.33333349</v>
      </c>
      <c r="I14" s="3">
        <f t="shared" si="20"/>
        <v>1075551913.3333335</v>
      </c>
      <c r="J14" s="3">
        <f t="shared" si="20"/>
        <v>1189119506.6666667</v>
      </c>
      <c r="K14" s="3">
        <f t="shared" si="20"/>
        <v>1302019055.3333335</v>
      </c>
      <c r="L14" s="3">
        <f t="shared" si="20"/>
        <v>1451661060.6666672</v>
      </c>
      <c r="M14" s="3">
        <f t="shared" si="20"/>
        <v>1572577145.3333337</v>
      </c>
      <c r="N14" s="3">
        <f t="shared" si="20"/>
        <v>1649402282.0000002</v>
      </c>
      <c r="O14" s="3">
        <f t="shared" si="20"/>
        <v>1753617250.0000002</v>
      </c>
      <c r="P14" s="3">
        <f t="shared" si="20"/>
        <v>1966055454.0000002</v>
      </c>
      <c r="Q14" s="3">
        <f t="shared" si="20"/>
        <v>2114361370</v>
      </c>
      <c r="R14" s="3">
        <f t="shared" si="20"/>
        <v>2225924829.3333335</v>
      </c>
      <c r="S14" s="3">
        <f t="shared" si="20"/>
        <v>2394940130</v>
      </c>
      <c r="T14" s="3">
        <f t="shared" si="20"/>
        <v>2525208840</v>
      </c>
      <c r="U14" s="3">
        <f t="shared" si="20"/>
        <v>2776393634.666667</v>
      </c>
      <c r="V14" s="3">
        <f t="shared" si="20"/>
        <v>2895305585.3333344</v>
      </c>
      <c r="W14" s="3">
        <f t="shared" si="20"/>
        <v>3101063342.6666675</v>
      </c>
      <c r="X14" s="3">
        <f t="shared" si="20"/>
        <v>3205278310.6666675</v>
      </c>
      <c r="Y14" s="3">
        <f t="shared" si="20"/>
        <v>3441766122.6666675</v>
      </c>
      <c r="Z14" s="3">
        <f t="shared" si="20"/>
        <v>3628150584.6666679</v>
      </c>
      <c r="AA14" s="3">
        <f t="shared" si="20"/>
        <v>3819879404.0000005</v>
      </c>
      <c r="AB14" s="3">
        <f t="shared" si="20"/>
        <v>3941463533.3333344</v>
      </c>
      <c r="AC14" s="3">
        <f t="shared" si="20"/>
        <v>4415775246.666667</v>
      </c>
      <c r="AD14" s="3">
        <f t="shared" si="20"/>
        <v>4689673560</v>
      </c>
      <c r="AE14" s="3">
        <f t="shared" si="20"/>
        <v>4697690096</v>
      </c>
      <c r="AF14" s="3">
        <f t="shared" si="20"/>
        <v>4691009649.333334</v>
      </c>
      <c r="AG14" s="3">
        <f t="shared" si="20"/>
        <v>4912800478.666667</v>
      </c>
      <c r="AH14" s="3">
        <f t="shared" si="20"/>
        <v>5324984038</v>
      </c>
      <c r="AI14" s="3">
        <f t="shared" ref="AI14:BN14" si="21">AI7-AI13</f>
        <v>5698421006.6666689</v>
      </c>
      <c r="AJ14" s="3">
        <f t="shared" si="21"/>
        <v>5828021672</v>
      </c>
      <c r="AK14" s="3">
        <f t="shared" si="21"/>
        <v>5899502451.3333349</v>
      </c>
      <c r="AL14" s="3">
        <f t="shared" si="21"/>
        <v>5923552059.3333349</v>
      </c>
      <c r="AM14" s="3">
        <f t="shared" si="21"/>
        <v>5928228372</v>
      </c>
      <c r="AN14" s="3">
        <f t="shared" si="21"/>
        <v>6123297414.6666689</v>
      </c>
      <c r="AO14" s="3">
        <f t="shared" si="21"/>
        <v>6286968358</v>
      </c>
      <c r="AP14" s="3">
        <f t="shared" si="21"/>
        <v>6409220532.000001</v>
      </c>
      <c r="AQ14" s="3">
        <f t="shared" si="21"/>
        <v>6733890240.000001</v>
      </c>
      <c r="AR14" s="3">
        <f t="shared" si="21"/>
        <v>7034510340.000001</v>
      </c>
      <c r="AS14" s="3">
        <f t="shared" si="21"/>
        <v>7468739373.3333359</v>
      </c>
      <c r="AT14" s="3">
        <f t="shared" si="21"/>
        <v>6961025426.6666689</v>
      </c>
      <c r="AU14" s="3">
        <f t="shared" si="21"/>
        <v>6967705873.3333359</v>
      </c>
      <c r="AV14" s="3">
        <f t="shared" si="21"/>
        <v>7916329300.000001</v>
      </c>
      <c r="AW14" s="3">
        <f t="shared" si="21"/>
        <v>7502141606.6666689</v>
      </c>
      <c r="AX14" s="3">
        <f t="shared" si="21"/>
        <v>8624456646.6666679</v>
      </c>
      <c r="AY14" s="3">
        <f t="shared" si="21"/>
        <v>9152211933.333334</v>
      </c>
      <c r="AZ14" s="3">
        <f t="shared" si="21"/>
        <v>9653245433.333334</v>
      </c>
      <c r="BA14" s="3">
        <f t="shared" si="21"/>
        <v>9973906873.333334</v>
      </c>
      <c r="BB14" s="3">
        <f t="shared" si="21"/>
        <v>10334650993.333338</v>
      </c>
      <c r="BC14" s="3">
        <f t="shared" si="21"/>
        <v>10287887866.666668</v>
      </c>
      <c r="BD14" s="3">
        <f t="shared" si="21"/>
        <v>10688714666.666668</v>
      </c>
      <c r="BE14" s="3">
        <f t="shared" si="21"/>
        <v>11089541466.666668</v>
      </c>
      <c r="BF14" s="3">
        <f t="shared" si="21"/>
        <v>11690781666.66667</v>
      </c>
      <c r="BG14" s="3">
        <f t="shared" si="21"/>
        <v>12358826333.333338</v>
      </c>
      <c r="BH14" s="3">
        <f t="shared" si="21"/>
        <v>13494502266.66667</v>
      </c>
      <c r="BI14" s="3">
        <f t="shared" si="21"/>
        <v>14630178200.000002</v>
      </c>
      <c r="BJ14" s="3">
        <f t="shared" si="21"/>
        <v>15699049666.666672</v>
      </c>
      <c r="BK14" s="3">
        <f t="shared" si="21"/>
        <v>17035139000</v>
      </c>
      <c r="BL14" s="3">
        <f t="shared" si="21"/>
        <v>18504837266.666668</v>
      </c>
      <c r="BM14" s="3">
        <f t="shared" si="21"/>
        <v>18972468533.333336</v>
      </c>
      <c r="BN14" s="3">
        <f t="shared" si="21"/>
        <v>20442166800</v>
      </c>
      <c r="BO14" s="3">
        <f t="shared" ref="BO14:BP14" si="22">BO7-BO13</f>
        <v>22112278466.666676</v>
      </c>
      <c r="BP14" s="3">
        <f t="shared" si="22"/>
        <v>22713518666.666676</v>
      </c>
      <c r="BQ14" s="3"/>
      <c r="BR14" s="3"/>
    </row>
    <row r="15" spans="1:70" s="6" customFormat="1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70" s="6" customFormat="1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s="6" customFormat="1" ht="15.75" x14ac:dyDescent="0.25">
      <c r="A17" s="3"/>
      <c r="B17" s="13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5" x14ac:dyDescent="0.2">
      <c r="A18" s="1"/>
      <c r="B18" s="1" t="s">
        <v>21</v>
      </c>
      <c r="C18" s="3"/>
      <c r="D18" s="11"/>
    </row>
    <row r="19" spans="1:66" ht="15" x14ac:dyDescent="0.2">
      <c r="A19" s="1"/>
      <c r="B19" s="1" t="s">
        <v>26</v>
      </c>
      <c r="C19" s="9">
        <v>0.12</v>
      </c>
    </row>
    <row r="20" spans="1:66" ht="15" x14ac:dyDescent="0.2">
      <c r="A20" s="1"/>
      <c r="B20" s="1" t="s">
        <v>16</v>
      </c>
      <c r="C20" s="10">
        <v>0.09</v>
      </c>
    </row>
    <row r="21" spans="1:66" ht="15" x14ac:dyDescent="0.2">
      <c r="A21" s="1"/>
      <c r="B21" s="1" t="s">
        <v>20</v>
      </c>
      <c r="C21" s="10">
        <v>0.28999999999999998</v>
      </c>
    </row>
    <row r="22" spans="1:66" ht="15" x14ac:dyDescent="0.2">
      <c r="A22" s="1"/>
      <c r="B22" s="1" t="s">
        <v>22</v>
      </c>
      <c r="C22" s="9">
        <v>0.1</v>
      </c>
      <c r="D22" s="11"/>
    </row>
    <row r="23" spans="1:66" ht="15" x14ac:dyDescent="0.2">
      <c r="A23" s="1"/>
      <c r="B23" s="1" t="s">
        <v>27</v>
      </c>
      <c r="C23" s="10">
        <v>0.2</v>
      </c>
    </row>
    <row r="24" spans="1:66" ht="15" x14ac:dyDescent="0.2">
      <c r="A24" s="1"/>
      <c r="B24" s="1" t="s">
        <v>2</v>
      </c>
      <c r="C24" s="7">
        <v>0.86699999999999999</v>
      </c>
      <c r="D24" s="12" t="s">
        <v>3</v>
      </c>
    </row>
    <row r="25" spans="1:66" ht="15" x14ac:dyDescent="0.2">
      <c r="A25" s="1"/>
      <c r="B25" s="1" t="s">
        <v>28</v>
      </c>
      <c r="C25" s="8">
        <v>0.8</v>
      </c>
      <c r="D25" s="12"/>
    </row>
    <row r="26" spans="1:66" ht="15" x14ac:dyDescent="0.2">
      <c r="A26" s="1"/>
      <c r="B26" s="1" t="s">
        <v>5</v>
      </c>
      <c r="C26" s="7">
        <v>1.0840000000000001</v>
      </c>
      <c r="D26" s="12" t="s">
        <v>3</v>
      </c>
    </row>
    <row r="27" spans="1:66" ht="15" x14ac:dyDescent="0.2">
      <c r="A27" s="1"/>
      <c r="B27" s="1" t="s">
        <v>19</v>
      </c>
      <c r="C27" s="7">
        <v>1.794</v>
      </c>
      <c r="D27" s="12" t="s">
        <v>3</v>
      </c>
    </row>
    <row r="28" spans="1:66" ht="15" x14ac:dyDescent="0.2">
      <c r="A28" s="1"/>
      <c r="B28" s="1" t="s">
        <v>18</v>
      </c>
      <c r="C28" s="7">
        <v>0.78500000000000003</v>
      </c>
      <c r="D28" s="12" t="s">
        <v>3</v>
      </c>
    </row>
    <row r="29" spans="1:66" s="11" customFormat="1" ht="15" x14ac:dyDescent="0.2">
      <c r="A29" s="1"/>
      <c r="B29" s="1"/>
      <c r="C29" s="3"/>
    </row>
    <row r="30" spans="1:66" ht="15" x14ac:dyDescent="0.2">
      <c r="A30" s="1"/>
      <c r="B30" s="1"/>
      <c r="C30" s="3"/>
    </row>
    <row r="31" spans="1:66" ht="15" x14ac:dyDescent="0.2">
      <c r="A31" s="1"/>
      <c r="B31" s="1"/>
      <c r="C31" s="3"/>
    </row>
    <row r="32" spans="1:66" ht="15" x14ac:dyDescent="0.2">
      <c r="A32" s="1"/>
      <c r="B32" s="1" t="s">
        <v>29</v>
      </c>
      <c r="C32" s="3"/>
    </row>
    <row r="39" spans="1:3" ht="15" x14ac:dyDescent="0.2">
      <c r="A39" s="1"/>
      <c r="B39" s="1"/>
      <c r="C39" s="3"/>
    </row>
    <row r="40" spans="1:3" ht="15" x14ac:dyDescent="0.2">
      <c r="A40" s="1"/>
      <c r="B40" s="1"/>
      <c r="C40" s="3"/>
    </row>
    <row r="41" spans="1:3" ht="15" x14ac:dyDescent="0.2">
      <c r="A41" s="1"/>
      <c r="B41" s="1"/>
      <c r="C41" s="3"/>
    </row>
    <row r="42" spans="1:3" ht="15" x14ac:dyDescent="0.2">
      <c r="A42" s="1"/>
      <c r="B42" s="1"/>
      <c r="C42" s="3"/>
    </row>
    <row r="43" spans="1:3" ht="15" x14ac:dyDescent="0.2">
      <c r="A43" s="1"/>
      <c r="B43" s="1"/>
      <c r="C43" s="3"/>
    </row>
    <row r="44" spans="1:3" ht="15" x14ac:dyDescent="0.2">
      <c r="A44" s="1"/>
      <c r="B44" s="1"/>
      <c r="C44" s="3"/>
    </row>
    <row r="45" spans="1:3" ht="15" x14ac:dyDescent="0.2">
      <c r="A45" s="1"/>
      <c r="B45" s="1"/>
      <c r="C45" s="3"/>
    </row>
    <row r="46" spans="1:3" ht="15" x14ac:dyDescent="0.2">
      <c r="A46" s="1"/>
      <c r="B46" s="1"/>
      <c r="C46" s="3"/>
    </row>
    <row r="47" spans="1:3" ht="15" x14ac:dyDescent="0.2">
      <c r="A47" s="1"/>
      <c r="B47" s="1"/>
      <c r="C47" s="3"/>
    </row>
    <row r="48" spans="1:3" ht="15" x14ac:dyDescent="0.2">
      <c r="A48" s="1"/>
      <c r="B48" s="1"/>
      <c r="C48" s="3"/>
    </row>
    <row r="49" spans="1:3" ht="15" x14ac:dyDescent="0.2">
      <c r="A49" s="1"/>
      <c r="B49" s="1"/>
      <c r="C49" s="3"/>
    </row>
    <row r="50" spans="1:3" ht="15" x14ac:dyDescent="0.2">
      <c r="A50" s="1"/>
      <c r="B50" s="1"/>
      <c r="C50" s="3"/>
    </row>
    <row r="51" spans="1:3" ht="15" x14ac:dyDescent="0.2">
      <c r="A51" s="1"/>
      <c r="B51" s="1"/>
      <c r="C51" s="3"/>
    </row>
    <row r="52" spans="1:3" ht="15" x14ac:dyDescent="0.2">
      <c r="A52" s="1"/>
      <c r="B52" s="1"/>
      <c r="C52" s="3"/>
    </row>
    <row r="53" spans="1:3" ht="15" x14ac:dyDescent="0.2">
      <c r="A53" s="1"/>
      <c r="B53" s="1"/>
      <c r="C53" s="3"/>
    </row>
    <row r="54" spans="1:3" ht="15" x14ac:dyDescent="0.2">
      <c r="A54" s="1"/>
      <c r="B54" s="1"/>
      <c r="C54" s="3"/>
    </row>
    <row r="55" spans="1:3" ht="15" x14ac:dyDescent="0.2">
      <c r="A55" s="1"/>
      <c r="B55" s="1"/>
      <c r="C55" s="3"/>
    </row>
    <row r="56" spans="1:3" ht="15" x14ac:dyDescent="0.2">
      <c r="A56" s="1"/>
      <c r="B56" s="1"/>
      <c r="C56" s="3"/>
    </row>
    <row r="57" spans="1:3" ht="15" x14ac:dyDescent="0.2">
      <c r="A57" s="1"/>
      <c r="B57" s="1"/>
      <c r="C57" s="3"/>
    </row>
    <row r="58" spans="1:3" ht="15" x14ac:dyDescent="0.2">
      <c r="A58" s="1"/>
      <c r="B58" s="1"/>
      <c r="C58" s="3"/>
    </row>
    <row r="59" spans="1:3" ht="15" x14ac:dyDescent="0.2">
      <c r="A59" s="1"/>
      <c r="B59" s="1"/>
      <c r="C59" s="3"/>
    </row>
    <row r="60" spans="1:3" ht="15" x14ac:dyDescent="0.2">
      <c r="A60" s="1"/>
      <c r="B60" s="1"/>
      <c r="C60" s="3"/>
    </row>
    <row r="61" spans="1:3" ht="15" x14ac:dyDescent="0.2">
      <c r="A61" s="1"/>
      <c r="B61" s="1"/>
      <c r="C61" s="3"/>
    </row>
    <row r="62" spans="1:3" ht="15" x14ac:dyDescent="0.2">
      <c r="A62" s="1"/>
      <c r="B62" s="1"/>
      <c r="C62" s="3"/>
    </row>
    <row r="63" spans="1:3" ht="15" x14ac:dyDescent="0.2">
      <c r="A63" s="1"/>
      <c r="B63" s="1"/>
      <c r="C63" s="3"/>
    </row>
    <row r="64" spans="1:3" ht="15" x14ac:dyDescent="0.2">
      <c r="A64" s="1"/>
      <c r="B64" s="1"/>
      <c r="C64" s="3"/>
    </row>
    <row r="65" spans="1:3" ht="15" x14ac:dyDescent="0.2">
      <c r="A65" s="1"/>
      <c r="B65" s="1"/>
      <c r="C65" s="3"/>
    </row>
    <row r="66" spans="1:3" ht="15" x14ac:dyDescent="0.2">
      <c r="A66" s="1"/>
      <c r="B66" s="1"/>
      <c r="C66" s="3"/>
    </row>
    <row r="67" spans="1:3" ht="15" x14ac:dyDescent="0.2">
      <c r="A67" s="1"/>
      <c r="B67" s="1"/>
      <c r="C67" s="3"/>
    </row>
    <row r="68" spans="1:3" ht="15" x14ac:dyDescent="0.2">
      <c r="A68" s="1"/>
      <c r="B68" s="1"/>
      <c r="C68" s="3"/>
    </row>
    <row r="69" spans="1:3" ht="15" x14ac:dyDescent="0.2">
      <c r="A69" s="1"/>
      <c r="B69" s="1"/>
      <c r="C69" s="3"/>
    </row>
    <row r="70" spans="1:3" ht="15" x14ac:dyDescent="0.2">
      <c r="A70" s="1"/>
      <c r="B70" s="1"/>
      <c r="C70" s="3"/>
    </row>
    <row r="71" spans="1:3" ht="15" x14ac:dyDescent="0.2">
      <c r="A71" s="1"/>
      <c r="B71" s="1"/>
      <c r="C71" s="3"/>
    </row>
    <row r="72" spans="1:3" ht="15" x14ac:dyDescent="0.2">
      <c r="A72" s="1"/>
      <c r="B72" s="1"/>
      <c r="C72" s="3"/>
    </row>
    <row r="73" spans="1:3" ht="15" x14ac:dyDescent="0.2">
      <c r="A73" s="1"/>
      <c r="B73" s="1"/>
      <c r="C73" s="3"/>
    </row>
    <row r="74" spans="1:3" ht="15" x14ac:dyDescent="0.2">
      <c r="A74" s="1"/>
      <c r="B74" s="1"/>
      <c r="C74" s="3"/>
    </row>
    <row r="75" spans="1:3" ht="15" x14ac:dyDescent="0.2">
      <c r="A75" s="1"/>
      <c r="B75" s="1"/>
      <c r="C75" s="3"/>
    </row>
    <row r="76" spans="1:3" ht="15" x14ac:dyDescent="0.2">
      <c r="A76" s="1"/>
      <c r="B76" s="1"/>
      <c r="C76" s="3"/>
    </row>
    <row r="77" spans="1:3" ht="15" x14ac:dyDescent="0.2">
      <c r="A77" s="1"/>
      <c r="B77" s="1"/>
      <c r="C77" s="3"/>
    </row>
    <row r="78" spans="1:3" ht="15" x14ac:dyDescent="0.2">
      <c r="A78" s="1"/>
      <c r="B78" s="1"/>
      <c r="C78" s="3"/>
    </row>
    <row r="79" spans="1:3" ht="15" x14ac:dyDescent="0.2">
      <c r="A79" s="1"/>
      <c r="B79" s="1"/>
      <c r="C79" s="3"/>
    </row>
    <row r="80" spans="1:3" ht="15" x14ac:dyDescent="0.2">
      <c r="A80" s="1"/>
      <c r="B80" s="1"/>
      <c r="C80" s="3"/>
    </row>
    <row r="81" spans="1:3" ht="15" x14ac:dyDescent="0.2">
      <c r="A81" s="1"/>
      <c r="B81" s="1"/>
      <c r="C81" s="3"/>
    </row>
    <row r="82" spans="1:3" ht="15" x14ac:dyDescent="0.2">
      <c r="A82" s="1"/>
      <c r="B82" s="1"/>
      <c r="C82" s="3"/>
    </row>
    <row r="83" spans="1:3" ht="15" x14ac:dyDescent="0.2">
      <c r="A83" s="1"/>
      <c r="B83" s="1"/>
      <c r="C83" s="3"/>
    </row>
    <row r="84" spans="1:3" ht="15" x14ac:dyDescent="0.2">
      <c r="A84" s="1"/>
      <c r="B84" s="1"/>
      <c r="C84" s="3"/>
    </row>
    <row r="85" spans="1:3" ht="15" x14ac:dyDescent="0.2">
      <c r="A85" s="1"/>
      <c r="B85" s="1"/>
      <c r="C85" s="3"/>
    </row>
    <row r="86" spans="1:3" ht="15" x14ac:dyDescent="0.2">
      <c r="A86" s="1"/>
      <c r="B86" s="1"/>
      <c r="C86" s="3"/>
    </row>
    <row r="87" spans="1:3" ht="15" x14ac:dyDescent="0.2">
      <c r="A87" s="1"/>
      <c r="B87" s="1"/>
      <c r="C87" s="3"/>
    </row>
    <row r="88" spans="1:3" ht="15" x14ac:dyDescent="0.2">
      <c r="A88" s="1"/>
      <c r="B88" s="1"/>
      <c r="C88" s="3"/>
    </row>
    <row r="89" spans="1:3" ht="15" x14ac:dyDescent="0.2">
      <c r="A89" s="1"/>
      <c r="B89" s="1"/>
      <c r="C89" s="3"/>
    </row>
    <row r="90" spans="1:3" ht="15" x14ac:dyDescent="0.2">
      <c r="A90" s="1"/>
      <c r="B90" s="1"/>
      <c r="C90" s="3"/>
    </row>
    <row r="91" spans="1:3" ht="15" x14ac:dyDescent="0.2">
      <c r="A91" s="1"/>
      <c r="B91" s="1"/>
      <c r="C91" s="3"/>
    </row>
    <row r="92" spans="1:3" ht="15" x14ac:dyDescent="0.2">
      <c r="A92" s="1"/>
      <c r="B92" s="1"/>
      <c r="C92" s="3"/>
    </row>
    <row r="93" spans="1:3" ht="15" x14ac:dyDescent="0.2">
      <c r="A93" s="1"/>
      <c r="B93" s="1"/>
      <c r="C93" s="3"/>
    </row>
    <row r="94" spans="1:3" ht="15" x14ac:dyDescent="0.2">
      <c r="A94" s="1"/>
      <c r="B94" s="1"/>
      <c r="C94" s="3"/>
    </row>
    <row r="95" spans="1:3" ht="15" x14ac:dyDescent="0.2">
      <c r="A95" s="1"/>
      <c r="B95" s="1"/>
      <c r="C95" s="3"/>
    </row>
    <row r="96" spans="1:3" ht="15" x14ac:dyDescent="0.2">
      <c r="A96" s="1"/>
      <c r="B96" s="1"/>
      <c r="C96" s="3"/>
    </row>
    <row r="97" spans="1:3" ht="15" x14ac:dyDescent="0.2">
      <c r="A97" s="1"/>
      <c r="B97" s="1"/>
      <c r="C97" s="3"/>
    </row>
    <row r="98" spans="1:3" ht="15" x14ac:dyDescent="0.2">
      <c r="A98" s="1"/>
      <c r="B98" s="1"/>
      <c r="C98" s="3"/>
    </row>
    <row r="99" spans="1:3" ht="15" x14ac:dyDescent="0.2">
      <c r="A99" s="1"/>
      <c r="B99" s="1"/>
      <c r="C99" s="3"/>
    </row>
    <row r="100" spans="1:3" ht="15" x14ac:dyDescent="0.2">
      <c r="A100" s="1"/>
      <c r="B100" s="1"/>
      <c r="C100" s="3"/>
    </row>
    <row r="101" spans="1:3" ht="15" x14ac:dyDescent="0.2">
      <c r="A101" s="1"/>
      <c r="B101" s="1"/>
      <c r="C101" s="3"/>
    </row>
    <row r="102" spans="1:3" ht="15" x14ac:dyDescent="0.2">
      <c r="A102" s="1"/>
      <c r="B102" s="1"/>
      <c r="C102" s="3"/>
    </row>
    <row r="103" spans="1:3" ht="15" x14ac:dyDescent="0.2">
      <c r="A103" s="1"/>
      <c r="B103" s="1"/>
      <c r="C103" s="3"/>
    </row>
    <row r="104" spans="1:3" ht="15" x14ac:dyDescent="0.2">
      <c r="A104" s="1"/>
      <c r="B104" s="1"/>
      <c r="C104" s="3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USGS</vt:lpstr>
    </vt:vector>
  </TitlesOfParts>
  <Company>USGS-MIT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Cement statistics</dc:title>
  <dc:creator>Tom Kelly</dc:creator>
  <dc:description>Last modification:  April 15, 2004</dc:description>
  <cp:lastModifiedBy>DellStudioXPSUser</cp:lastModifiedBy>
  <cp:lastPrinted>2004-04-16T17:41:38Z</cp:lastPrinted>
  <dcterms:created xsi:type="dcterms:W3CDTF">2000-11-13T22:44:37Z</dcterms:created>
  <dcterms:modified xsi:type="dcterms:W3CDTF">2012-11-24T07:07:39Z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331584643</vt:i4>
  </property>
  <property fmtid="{D5CDD505-2E9C-101B-9397-08002B2CF9AE}" pid="3" name="_EmailSubject">
    <vt:lpwstr>cement update</vt:lpwstr>
  </property>
  <property fmtid="{D5CDD505-2E9C-101B-9397-08002B2CF9AE}" pid="4" name="_AuthorEmail">
    <vt:lpwstr>kellyt@usgs.gov</vt:lpwstr>
  </property>
  <property fmtid="{D5CDD505-2E9C-101B-9397-08002B2CF9AE}" pid="5" name="_AuthorEmailDisplayName">
    <vt:lpwstr>Thomas Kelly</vt:lpwstr>
  </property>
  <property fmtid="{D5CDD505-2E9C-101B-9397-08002B2CF9AE}" pid="6" name="_ReviewingToolsShownOnce">
    <vt:lpwstr/>
  </property>
</Properties>
</file>